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130" windowHeight="6200" firstSheet="3" activeTab="6"/>
  </bookViews>
  <sheets>
    <sheet name="LKjIP 2024" sheetId="14" r:id="rId1"/>
    <sheet name="POHON KINERJA" sheetId="31" r:id="rId2"/>
    <sheet name="CASCADING" sheetId="30" r:id="rId3"/>
    <sheet name="TABEL TUSAR RENSTRA" sheetId="1" r:id="rId4"/>
    <sheet name="IKU 2024-2026" sheetId="3" r:id="rId5"/>
    <sheet name="TABEL PRO-KE-SUB RENSTRA" sheetId="16" r:id="rId6"/>
    <sheet name="TABEL TUSAR RENJA" sheetId="43" r:id="rId7"/>
    <sheet name="TABEL PROKESUB RENJA" sheetId="35" r:id="rId8"/>
    <sheet name="DPA 2025" sheetId="24" r:id="rId9"/>
    <sheet name="TABEL PK 2025" sheetId="4" r:id="rId10"/>
    <sheet name="RKT 2025" sheetId="34" r:id="rId11"/>
    <sheet name="RENAKSI 2025" sheetId="22" r:id="rId12"/>
    <sheet name="REALISASI RENAKSI TW I 2025" sheetId="23" r:id="rId13"/>
    <sheet name="REALISASI RENAKSI TW II 2025" sheetId="36" r:id="rId14"/>
    <sheet name="REALISASI RENAKSI TW III 2025" sheetId="37" r:id="rId15"/>
    <sheet name="REALISASI RENAKSI TW IV 2025" sheetId="38" r:id="rId16"/>
    <sheet name="MASTER LKjIP 2025" sheetId="13" r:id="rId17"/>
  </sheets>
  <externalReferences>
    <externalReference r:id="rId18"/>
  </externalReferences>
  <definedNames>
    <definedName name="_xlnm.Print_Titles" localSheetId="2">CASCADING!$3:$4</definedName>
    <definedName name="_xlnm.Print_Titles" localSheetId="8">'DPA 2025'!$3:$4</definedName>
    <definedName name="_xlnm.Print_Titles" localSheetId="0">'LKjIP 2024'!$3:$4</definedName>
    <definedName name="_xlnm.Print_Titles" localSheetId="1">'POHON KINERJA'!$3:$4</definedName>
    <definedName name="_xlnm.Print_Titles" localSheetId="12">'REALISASI RENAKSI TW I 2025'!$3:$4</definedName>
    <definedName name="_xlnm.Print_Titles" localSheetId="13">'REALISASI RENAKSI TW II 2025'!$3:$4</definedName>
    <definedName name="_xlnm.Print_Titles" localSheetId="14">'REALISASI RENAKSI TW III 2025'!$3:$4</definedName>
    <definedName name="_xlnm.Print_Titles" localSheetId="15">'REALISASI RENAKSI TW IV 2025'!$3:$4</definedName>
    <definedName name="_xlnm.Print_Titles" localSheetId="11">'RENAKSI 2025'!$3:$4</definedName>
    <definedName name="_xlnm.Print_Titles" localSheetId="10">'RKT 2025'!$3:$4</definedName>
    <definedName name="_xlnm.Print_Titles" localSheetId="7">'TABEL PROKESUB RENJA'!$3:$4</definedName>
    <definedName name="_xlnm.Print_Titles" localSheetId="5">'TABEL PRO-KE-SUB RENSTRA'!$3:$4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3" l="1"/>
  <c r="J5" i="13" s="1"/>
  <c r="G24" i="37" l="1"/>
  <c r="G25" i="37"/>
  <c r="X6" i="37" l="1"/>
  <c r="V13" i="38"/>
  <c r="V6" i="38"/>
  <c r="V13" i="37"/>
  <c r="V6" i="37"/>
  <c r="V13" i="36"/>
  <c r="V6" i="36"/>
  <c r="V13" i="23"/>
  <c r="V6" i="23"/>
  <c r="V6" i="22"/>
  <c r="G27" i="35" l="1"/>
  <c r="G28" i="35"/>
  <c r="G29" i="35"/>
  <c r="G26" i="35"/>
  <c r="G22" i="35"/>
  <c r="G24" i="35"/>
  <c r="G23" i="35"/>
  <c r="G20" i="35"/>
  <c r="G19" i="35"/>
  <c r="G18" i="35"/>
  <c r="G17" i="35"/>
  <c r="G12" i="35"/>
  <c r="G9" i="35"/>
  <c r="G10" i="35"/>
  <c r="G11" i="35"/>
  <c r="G8" i="35"/>
  <c r="G7" i="35"/>
  <c r="G15" i="35"/>
  <c r="G16" i="35"/>
  <c r="G14" i="35"/>
  <c r="G6" i="35"/>
  <c r="K7" i="43"/>
  <c r="K6" i="43"/>
  <c r="K5" i="43"/>
  <c r="J7" i="43"/>
  <c r="J6" i="43"/>
  <c r="J5" i="43"/>
  <c r="I7" i="43"/>
  <c r="I6" i="43"/>
  <c r="I5" i="43"/>
  <c r="F6" i="43"/>
  <c r="F7" i="43"/>
  <c r="E5" i="43"/>
  <c r="C7" i="43"/>
  <c r="C6" i="43"/>
  <c r="B5" i="43"/>
  <c r="E7" i="43"/>
  <c r="B7" i="43"/>
  <c r="E6" i="43"/>
  <c r="B6" i="43"/>
  <c r="D5" i="43"/>
  <c r="A5" i="43"/>
  <c r="A5" i="16" l="1"/>
  <c r="H6" i="24" l="1"/>
  <c r="Z20" i="38" l="1"/>
  <c r="Z19" i="38" s="1"/>
  <c r="K23" i="35" l="1"/>
  <c r="F5" i="36" l="1"/>
  <c r="G5" i="36"/>
  <c r="I5" i="36" s="1"/>
  <c r="J5" i="36"/>
  <c r="K5" i="36"/>
  <c r="L5" i="36"/>
  <c r="N5" i="36" s="1"/>
  <c r="G6" i="36"/>
  <c r="I6" i="36" s="1"/>
  <c r="J6" i="36"/>
  <c r="K6" i="36"/>
  <c r="L6" i="36"/>
  <c r="N6" i="36" s="1"/>
  <c r="P6" i="36"/>
  <c r="S6" i="36"/>
  <c r="X6" i="36"/>
  <c r="G7" i="36"/>
  <c r="I7" i="36" s="1"/>
  <c r="J7" i="36"/>
  <c r="K7" i="36"/>
  <c r="L7" i="36"/>
  <c r="N7" i="36" s="1"/>
  <c r="Q7" i="36"/>
  <c r="T7" i="36"/>
  <c r="Z7" i="36"/>
  <c r="G8" i="36"/>
  <c r="I8" i="36" s="1"/>
  <c r="J8" i="36"/>
  <c r="K8" i="36"/>
  <c r="L8" i="36"/>
  <c r="N8" i="36" s="1"/>
  <c r="R8" i="36"/>
  <c r="U8" i="36"/>
  <c r="AB8" i="36"/>
  <c r="G9" i="36"/>
  <c r="I9" i="36" s="1"/>
  <c r="J9" i="36"/>
  <c r="K9" i="36"/>
  <c r="L9" i="36"/>
  <c r="N9" i="36" s="1"/>
  <c r="R9" i="36"/>
  <c r="U9" i="36"/>
  <c r="AB9" i="36"/>
  <c r="G10" i="36"/>
  <c r="I10" i="36" s="1"/>
  <c r="J10" i="36"/>
  <c r="K10" i="36"/>
  <c r="L10" i="36"/>
  <c r="N10" i="36" s="1"/>
  <c r="R10" i="36"/>
  <c r="U10" i="36"/>
  <c r="AB10" i="36"/>
  <c r="G11" i="36"/>
  <c r="I11" i="36" s="1"/>
  <c r="J11" i="36"/>
  <c r="K11" i="36"/>
  <c r="L11" i="36"/>
  <c r="N11" i="36" s="1"/>
  <c r="Q11" i="36"/>
  <c r="T11" i="36"/>
  <c r="Z11" i="36"/>
  <c r="AB11" i="36"/>
  <c r="G12" i="36"/>
  <c r="I12" i="36" s="1"/>
  <c r="J12" i="36"/>
  <c r="K12" i="36"/>
  <c r="L12" i="36"/>
  <c r="N12" i="36" s="1"/>
  <c r="R12" i="36"/>
  <c r="U12" i="36"/>
  <c r="AB12" i="36"/>
  <c r="F13" i="36"/>
  <c r="G13" i="36"/>
  <c r="I13" i="36" s="1"/>
  <c r="J13" i="36"/>
  <c r="K13" i="36"/>
  <c r="L13" i="36"/>
  <c r="N13" i="36" s="1"/>
  <c r="X13" i="36"/>
  <c r="G14" i="36"/>
  <c r="I14" i="36" s="1"/>
  <c r="J14" i="36"/>
  <c r="K14" i="36"/>
  <c r="L14" i="36"/>
  <c r="N14" i="36" s="1"/>
  <c r="P14" i="36"/>
  <c r="S14" i="36"/>
  <c r="G15" i="36"/>
  <c r="I15" i="36" s="1"/>
  <c r="J15" i="36"/>
  <c r="K15" i="36"/>
  <c r="L15" i="36"/>
  <c r="N15" i="36" s="1"/>
  <c r="Q15" i="36"/>
  <c r="T15" i="36"/>
  <c r="Z15" i="36"/>
  <c r="G16" i="36"/>
  <c r="I16" i="36" s="1"/>
  <c r="J16" i="36"/>
  <c r="K16" i="36"/>
  <c r="L16" i="36"/>
  <c r="N16" i="36" s="1"/>
  <c r="R16" i="36"/>
  <c r="U16" i="36"/>
  <c r="AB16" i="36"/>
  <c r="G17" i="36"/>
  <c r="I17" i="36" s="1"/>
  <c r="J17" i="36"/>
  <c r="K17" i="36"/>
  <c r="L17" i="36"/>
  <c r="N17" i="36" s="1"/>
  <c r="Q17" i="36"/>
  <c r="T17" i="36"/>
  <c r="Z17" i="36"/>
  <c r="G18" i="36"/>
  <c r="I18" i="36" s="1"/>
  <c r="J18" i="36"/>
  <c r="K18" i="36"/>
  <c r="L18" i="36"/>
  <c r="N18" i="36" s="1"/>
  <c r="R18" i="36"/>
  <c r="U18" i="36"/>
  <c r="AB18" i="36"/>
  <c r="G19" i="36"/>
  <c r="I19" i="36" s="1"/>
  <c r="J19" i="36"/>
  <c r="K19" i="36"/>
  <c r="L19" i="36"/>
  <c r="N19" i="36" s="1"/>
  <c r="P19" i="36"/>
  <c r="S19" i="36"/>
  <c r="G20" i="36"/>
  <c r="I20" i="36" s="1"/>
  <c r="J20" i="36"/>
  <c r="K20" i="36"/>
  <c r="L20" i="36"/>
  <c r="N20" i="36" s="1"/>
  <c r="Q20" i="36"/>
  <c r="T20" i="36"/>
  <c r="Z20" i="36"/>
  <c r="G21" i="36"/>
  <c r="I21" i="36" s="1"/>
  <c r="J21" i="36"/>
  <c r="K21" i="36"/>
  <c r="L21" i="36"/>
  <c r="N21" i="36" s="1"/>
  <c r="R21" i="36"/>
  <c r="U21" i="36"/>
  <c r="AB21" i="36"/>
  <c r="G22" i="36"/>
  <c r="I22" i="36" s="1"/>
  <c r="J22" i="36"/>
  <c r="K22" i="36"/>
  <c r="L22" i="36"/>
  <c r="N22" i="36" s="1"/>
  <c r="P22" i="36"/>
  <c r="S22" i="36"/>
  <c r="G23" i="36"/>
  <c r="I23" i="36" s="1"/>
  <c r="J23" i="36"/>
  <c r="K23" i="36"/>
  <c r="L23" i="36"/>
  <c r="N23" i="36" s="1"/>
  <c r="Q23" i="36"/>
  <c r="T23" i="36"/>
  <c r="Z23" i="36"/>
  <c r="Z22" i="36" s="1"/>
  <c r="G24" i="36"/>
  <c r="I24" i="36" s="1"/>
  <c r="J24" i="36"/>
  <c r="K24" i="36"/>
  <c r="L24" i="36"/>
  <c r="N24" i="36" s="1"/>
  <c r="R24" i="36"/>
  <c r="U24" i="36"/>
  <c r="AB24" i="36"/>
  <c r="G25" i="36"/>
  <c r="I25" i="36" s="1"/>
  <c r="J25" i="36"/>
  <c r="K25" i="36"/>
  <c r="L25" i="36"/>
  <c r="N25" i="36" s="1"/>
  <c r="R25" i="36"/>
  <c r="U25" i="36"/>
  <c r="AB25" i="36"/>
  <c r="Z14" i="36" l="1"/>
  <c r="Z6" i="36"/>
  <c r="J4" i="4"/>
  <c r="U16" i="22" l="1"/>
  <c r="R16" i="22"/>
  <c r="T15" i="22"/>
  <c r="Q15" i="22"/>
  <c r="J16" i="34"/>
  <c r="G16" i="34"/>
  <c r="I15" i="34"/>
  <c r="F15" i="34"/>
  <c r="J6" i="4"/>
  <c r="J5" i="4"/>
  <c r="I6" i="4"/>
  <c r="I5" i="4"/>
  <c r="I4" i="4"/>
  <c r="J15" i="24" l="1"/>
  <c r="Y16" i="22" s="1"/>
  <c r="I15" i="24"/>
  <c r="X16" i="22" s="1"/>
  <c r="F15" i="24"/>
  <c r="C15" i="24"/>
  <c r="H14" i="24"/>
  <c r="E14" i="24"/>
  <c r="B14" i="24"/>
  <c r="H29" i="35"/>
  <c r="H28" i="35"/>
  <c r="H27" i="35"/>
  <c r="H26" i="35"/>
  <c r="H24" i="35"/>
  <c r="H23" i="35"/>
  <c r="H22" i="35"/>
  <c r="H20" i="35"/>
  <c r="H19" i="35"/>
  <c r="H18" i="35"/>
  <c r="H17" i="35"/>
  <c r="H15" i="24"/>
  <c r="H15" i="35"/>
  <c r="G14" i="24" s="1"/>
  <c r="H14" i="35"/>
  <c r="H9" i="35"/>
  <c r="H10" i="35"/>
  <c r="H11" i="35"/>
  <c r="H12" i="35"/>
  <c r="H7" i="35"/>
  <c r="H8" i="35"/>
  <c r="H6" i="35"/>
  <c r="G6" i="24" s="1"/>
  <c r="F16" i="35"/>
  <c r="C16" i="35"/>
  <c r="K15" i="35"/>
  <c r="J14" i="24" s="1"/>
  <c r="Y15" i="22" s="1"/>
  <c r="J15" i="35"/>
  <c r="I14" i="24" s="1"/>
  <c r="X15" i="22" s="1"/>
  <c r="E15" i="35"/>
  <c r="B15" i="35"/>
  <c r="T8" i="16"/>
  <c r="R8" i="16"/>
  <c r="P8" i="16"/>
  <c r="T12" i="16"/>
  <c r="R12" i="16"/>
  <c r="P12" i="16"/>
  <c r="T23" i="16"/>
  <c r="T22" i="16" s="1"/>
  <c r="R23" i="16"/>
  <c r="R22" i="16" s="1"/>
  <c r="P23" i="16"/>
  <c r="P22" i="16" s="1"/>
  <c r="T26" i="16"/>
  <c r="T25" i="16" s="1"/>
  <c r="R26" i="16"/>
  <c r="R25" i="16" s="1"/>
  <c r="P26" i="16"/>
  <c r="P25" i="16" s="1"/>
  <c r="T20" i="16"/>
  <c r="R20" i="16"/>
  <c r="P20" i="16"/>
  <c r="T18" i="16"/>
  <c r="R18" i="16"/>
  <c r="P18" i="16"/>
  <c r="P16" i="16"/>
  <c r="P7" i="16" l="1"/>
  <c r="R7" i="16"/>
  <c r="T7" i="16"/>
  <c r="R15" i="16"/>
  <c r="R14" i="16" s="1"/>
  <c r="V15" i="22"/>
  <c r="K15" i="34"/>
  <c r="W15" i="22"/>
  <c r="L15" i="34"/>
  <c r="L16" i="34"/>
  <c r="W16" i="22"/>
  <c r="G15" i="24"/>
  <c r="T15" i="16"/>
  <c r="T14" i="16" s="1"/>
  <c r="P15" i="16"/>
  <c r="P14" i="16" s="1"/>
  <c r="V15" i="38" l="1"/>
  <c r="V15" i="36"/>
  <c r="X15" i="36" s="1"/>
  <c r="V15" i="23"/>
  <c r="V15" i="37"/>
  <c r="K16" i="34"/>
  <c r="V16" i="22"/>
  <c r="R26" i="14"/>
  <c r="V16" i="23" l="1"/>
  <c r="V16" i="38"/>
  <c r="V16" i="37"/>
  <c r="V16" i="36"/>
  <c r="X16" i="36" s="1"/>
  <c r="J17" i="24"/>
  <c r="Y18" i="22" s="1"/>
  <c r="L25" i="38"/>
  <c r="N25" i="38" s="1"/>
  <c r="L24" i="38"/>
  <c r="N24" i="38" s="1"/>
  <c r="L23" i="38"/>
  <c r="N23" i="38" s="1"/>
  <c r="L22" i="38"/>
  <c r="N22" i="38" s="1"/>
  <c r="L21" i="38"/>
  <c r="N21" i="38" s="1"/>
  <c r="L20" i="38"/>
  <c r="N20" i="38" s="1"/>
  <c r="L19" i="38"/>
  <c r="N19" i="38" s="1"/>
  <c r="L18" i="38"/>
  <c r="N18" i="38" s="1"/>
  <c r="L17" i="38"/>
  <c r="N17" i="38" s="1"/>
  <c r="L16" i="38"/>
  <c r="N16" i="38" s="1"/>
  <c r="L15" i="38"/>
  <c r="N15" i="38" s="1"/>
  <c r="L14" i="38"/>
  <c r="N14" i="38" s="1"/>
  <c r="L13" i="38"/>
  <c r="N13" i="38" s="1"/>
  <c r="L12" i="38"/>
  <c r="N12" i="38" s="1"/>
  <c r="L11" i="38"/>
  <c r="N11" i="38" s="1"/>
  <c r="L10" i="38"/>
  <c r="N10" i="38" s="1"/>
  <c r="L9" i="38"/>
  <c r="N9" i="38" s="1"/>
  <c r="L8" i="38"/>
  <c r="N8" i="38" s="1"/>
  <c r="L7" i="38"/>
  <c r="N7" i="38" s="1"/>
  <c r="L6" i="38"/>
  <c r="N6" i="38" s="1"/>
  <c r="L5" i="38"/>
  <c r="N5" i="38" s="1"/>
  <c r="X13" i="38"/>
  <c r="X15" i="38"/>
  <c r="X16" i="38"/>
  <c r="G8" i="38"/>
  <c r="I8" i="38" s="1"/>
  <c r="G9" i="38"/>
  <c r="I9" i="38" s="1"/>
  <c r="G10" i="38"/>
  <c r="I10" i="38" s="1"/>
  <c r="G11" i="38"/>
  <c r="I11" i="38" s="1"/>
  <c r="G12" i="38"/>
  <c r="I12" i="38" s="1"/>
  <c r="G13" i="38"/>
  <c r="I13" i="38" s="1"/>
  <c r="G14" i="38"/>
  <c r="I14" i="38" s="1"/>
  <c r="G15" i="38"/>
  <c r="I15" i="38" s="1"/>
  <c r="G16" i="38"/>
  <c r="I16" i="38" s="1"/>
  <c r="G17" i="38"/>
  <c r="I17" i="38" s="1"/>
  <c r="G18" i="38"/>
  <c r="I18" i="38" s="1"/>
  <c r="G19" i="38"/>
  <c r="I19" i="38" s="1"/>
  <c r="G20" i="38"/>
  <c r="I20" i="38" s="1"/>
  <c r="G21" i="38"/>
  <c r="I21" i="38" s="1"/>
  <c r="G22" i="38"/>
  <c r="I22" i="38" s="1"/>
  <c r="G23" i="38"/>
  <c r="I23" i="38" s="1"/>
  <c r="G24" i="38"/>
  <c r="I24" i="38" s="1"/>
  <c r="G25" i="38"/>
  <c r="I25" i="38" s="1"/>
  <c r="X6" i="38"/>
  <c r="G7" i="38"/>
  <c r="I7" i="38" s="1"/>
  <c r="G6" i="38"/>
  <c r="I6" i="38" s="1"/>
  <c r="G5" i="38"/>
  <c r="I5" i="38" s="1"/>
  <c r="AB25" i="38"/>
  <c r="U25" i="38"/>
  <c r="R25" i="38"/>
  <c r="K25" i="38"/>
  <c r="J25" i="38"/>
  <c r="AB24" i="38"/>
  <c r="U24" i="38"/>
  <c r="R24" i="38"/>
  <c r="K24" i="38"/>
  <c r="J24" i="38"/>
  <c r="Z23" i="38"/>
  <c r="T23" i="38"/>
  <c r="Q23" i="38"/>
  <c r="K23" i="38"/>
  <c r="J23" i="38"/>
  <c r="S22" i="38"/>
  <c r="P22" i="38"/>
  <c r="K22" i="38"/>
  <c r="J22" i="38"/>
  <c r="AB21" i="38"/>
  <c r="U21" i="38"/>
  <c r="R21" i="38"/>
  <c r="K21" i="38"/>
  <c r="J21" i="38"/>
  <c r="T20" i="38"/>
  <c r="Q20" i="38"/>
  <c r="K20" i="38"/>
  <c r="J20" i="38"/>
  <c r="S19" i="38"/>
  <c r="P19" i="38"/>
  <c r="K19" i="38"/>
  <c r="J19" i="38"/>
  <c r="AB18" i="38"/>
  <c r="U18" i="38"/>
  <c r="R18" i="38"/>
  <c r="K18" i="38"/>
  <c r="J18" i="38"/>
  <c r="Z17" i="38"/>
  <c r="T17" i="38"/>
  <c r="Q17" i="38"/>
  <c r="K17" i="38"/>
  <c r="J17" i="38"/>
  <c r="AB16" i="38"/>
  <c r="U16" i="38"/>
  <c r="R16" i="38"/>
  <c r="K16" i="38"/>
  <c r="J16" i="38"/>
  <c r="Z15" i="38"/>
  <c r="T15" i="38"/>
  <c r="Q15" i="38"/>
  <c r="K15" i="38"/>
  <c r="J15" i="38"/>
  <c r="S14" i="38"/>
  <c r="P14" i="38"/>
  <c r="K14" i="38"/>
  <c r="J14" i="38"/>
  <c r="K13" i="38"/>
  <c r="J13" i="38"/>
  <c r="F13" i="38"/>
  <c r="AB12" i="38"/>
  <c r="U12" i="38"/>
  <c r="R12" i="38"/>
  <c r="K12" i="38"/>
  <c r="J12" i="38"/>
  <c r="AB11" i="38"/>
  <c r="Z11" i="38"/>
  <c r="T11" i="38"/>
  <c r="Q11" i="38"/>
  <c r="K11" i="38"/>
  <c r="J11" i="38"/>
  <c r="AB10" i="38"/>
  <c r="U10" i="38"/>
  <c r="R10" i="38"/>
  <c r="K10" i="38"/>
  <c r="J10" i="38"/>
  <c r="AB9" i="38"/>
  <c r="U9" i="38"/>
  <c r="R9" i="38"/>
  <c r="K9" i="38"/>
  <c r="J9" i="38"/>
  <c r="AB8" i="38"/>
  <c r="U8" i="38"/>
  <c r="R8" i="38"/>
  <c r="K8" i="38"/>
  <c r="J8" i="38"/>
  <c r="Z7" i="38"/>
  <c r="T7" i="38"/>
  <c r="Q7" i="38"/>
  <c r="K7" i="38"/>
  <c r="J7" i="38"/>
  <c r="S6" i="38"/>
  <c r="P6" i="38"/>
  <c r="K6" i="38"/>
  <c r="J6" i="38"/>
  <c r="K5" i="38"/>
  <c r="J5" i="38"/>
  <c r="F5" i="38"/>
  <c r="X16" i="37"/>
  <c r="X15" i="37"/>
  <c r="X13" i="37"/>
  <c r="L25" i="37"/>
  <c r="N25" i="37" s="1"/>
  <c r="L24" i="37"/>
  <c r="N24" i="37" s="1"/>
  <c r="L23" i="37"/>
  <c r="N23" i="37" s="1"/>
  <c r="L22" i="37"/>
  <c r="L21" i="37"/>
  <c r="N21" i="37" s="1"/>
  <c r="L20" i="37"/>
  <c r="N20" i="37" s="1"/>
  <c r="L19" i="37"/>
  <c r="N19" i="37" s="1"/>
  <c r="L18" i="37"/>
  <c r="N18" i="37" s="1"/>
  <c r="L17" i="37"/>
  <c r="N17" i="37" s="1"/>
  <c r="L16" i="37"/>
  <c r="N16" i="37" s="1"/>
  <c r="L15" i="37"/>
  <c r="N15" i="37" s="1"/>
  <c r="L14" i="37"/>
  <c r="N14" i="37" s="1"/>
  <c r="L13" i="37"/>
  <c r="N13" i="37" s="1"/>
  <c r="L12" i="37"/>
  <c r="N12" i="37" s="1"/>
  <c r="L11" i="37"/>
  <c r="N11" i="37" s="1"/>
  <c r="L10" i="37"/>
  <c r="N10" i="37" s="1"/>
  <c r="L9" i="37"/>
  <c r="N9" i="37" s="1"/>
  <c r="L8" i="37"/>
  <c r="N8" i="37" s="1"/>
  <c r="L7" i="37"/>
  <c r="N7" i="37" s="1"/>
  <c r="L6" i="37"/>
  <c r="N6" i="37" s="1"/>
  <c r="L5" i="37"/>
  <c r="N5" i="37" s="1"/>
  <c r="G16" i="37"/>
  <c r="I16" i="37" s="1"/>
  <c r="G17" i="37"/>
  <c r="I17" i="37" s="1"/>
  <c r="G18" i="37"/>
  <c r="I18" i="37" s="1"/>
  <c r="G19" i="37"/>
  <c r="I19" i="37" s="1"/>
  <c r="G20" i="37"/>
  <c r="I20" i="37" s="1"/>
  <c r="G21" i="37"/>
  <c r="I21" i="37" s="1"/>
  <c r="G22" i="37"/>
  <c r="I22" i="37" s="1"/>
  <c r="G23" i="37"/>
  <c r="I23" i="37" s="1"/>
  <c r="I24" i="37"/>
  <c r="I25" i="37"/>
  <c r="G15" i="37"/>
  <c r="I15" i="37" s="1"/>
  <c r="G14" i="37"/>
  <c r="I14" i="37" s="1"/>
  <c r="G13" i="37"/>
  <c r="I13" i="37" s="1"/>
  <c r="G10" i="37"/>
  <c r="I10" i="37" s="1"/>
  <c r="G11" i="37"/>
  <c r="I11" i="37" s="1"/>
  <c r="G12" i="37"/>
  <c r="I12" i="37" s="1"/>
  <c r="G8" i="37"/>
  <c r="I8" i="37" s="1"/>
  <c r="G9" i="37"/>
  <c r="I9" i="37" s="1"/>
  <c r="G7" i="37"/>
  <c r="I7" i="37" s="1"/>
  <c r="G6" i="37"/>
  <c r="I6" i="37" s="1"/>
  <c r="G5" i="37"/>
  <c r="I5" i="37" s="1"/>
  <c r="AB25" i="37"/>
  <c r="U25" i="37"/>
  <c r="R25" i="37"/>
  <c r="K25" i="37"/>
  <c r="J25" i="37"/>
  <c r="AB24" i="37"/>
  <c r="U24" i="37"/>
  <c r="R24" i="37"/>
  <c r="K24" i="37"/>
  <c r="J24" i="37"/>
  <c r="Z23" i="37"/>
  <c r="Z22" i="37" s="1"/>
  <c r="T23" i="37"/>
  <c r="Q23" i="37"/>
  <c r="K23" i="37"/>
  <c r="J23" i="37"/>
  <c r="S22" i="37"/>
  <c r="P22" i="37"/>
  <c r="N22" i="37"/>
  <c r="K22" i="37"/>
  <c r="J22" i="37"/>
  <c r="AB21" i="37"/>
  <c r="U21" i="37"/>
  <c r="R21" i="37"/>
  <c r="K21" i="37"/>
  <c r="J21" i="37"/>
  <c r="T20" i="37"/>
  <c r="Q20" i="37"/>
  <c r="K20" i="37"/>
  <c r="J20" i="37"/>
  <c r="S19" i="37"/>
  <c r="P19" i="37"/>
  <c r="K19" i="37"/>
  <c r="J19" i="37"/>
  <c r="AB18" i="37"/>
  <c r="U18" i="37"/>
  <c r="R18" i="37"/>
  <c r="K18" i="37"/>
  <c r="J18" i="37"/>
  <c r="Z17" i="37"/>
  <c r="T17" i="37"/>
  <c r="Q17" i="37"/>
  <c r="K17" i="37"/>
  <c r="J17" i="37"/>
  <c r="AB16" i="37"/>
  <c r="U16" i="37"/>
  <c r="R16" i="37"/>
  <c r="K16" i="37"/>
  <c r="J16" i="37"/>
  <c r="Z15" i="37"/>
  <c r="T15" i="37"/>
  <c r="Q15" i="37"/>
  <c r="K15" i="37"/>
  <c r="J15" i="37"/>
  <c r="S14" i="37"/>
  <c r="P14" i="37"/>
  <c r="K14" i="37"/>
  <c r="J14" i="37"/>
  <c r="K13" i="37"/>
  <c r="J13" i="37"/>
  <c r="F13" i="37"/>
  <c r="AB12" i="37"/>
  <c r="U12" i="37"/>
  <c r="R12" i="37"/>
  <c r="K12" i="37"/>
  <c r="J12" i="37"/>
  <c r="AB11" i="37"/>
  <c r="Z11" i="37"/>
  <c r="T11" i="37"/>
  <c r="Q11" i="37"/>
  <c r="K11" i="37"/>
  <c r="J11" i="37"/>
  <c r="AB10" i="37"/>
  <c r="U10" i="37"/>
  <c r="R10" i="37"/>
  <c r="K10" i="37"/>
  <c r="J10" i="37"/>
  <c r="AB9" i="37"/>
  <c r="U9" i="37"/>
  <c r="R9" i="37"/>
  <c r="K9" i="37"/>
  <c r="J9" i="37"/>
  <c r="AB8" i="37"/>
  <c r="U8" i="37"/>
  <c r="R8" i="37"/>
  <c r="K8" i="37"/>
  <c r="J8" i="37"/>
  <c r="Z7" i="37"/>
  <c r="T7" i="37"/>
  <c r="Q7" i="37"/>
  <c r="K7" i="37"/>
  <c r="J7" i="37"/>
  <c r="S6" i="37"/>
  <c r="P6" i="37"/>
  <c r="K6" i="37"/>
  <c r="J6" i="37"/>
  <c r="K5" i="37"/>
  <c r="J5" i="37"/>
  <c r="F5" i="37"/>
  <c r="Y16" i="38" l="1"/>
  <c r="AA16" i="38" s="1"/>
  <c r="Y16" i="37"/>
  <c r="Z14" i="38"/>
  <c r="Z22" i="38"/>
  <c r="Z6" i="38"/>
  <c r="O6" i="13" s="1"/>
  <c r="Z6" i="37"/>
  <c r="Z14" i="37"/>
  <c r="Z23" i="23"/>
  <c r="Z22" i="23" s="1"/>
  <c r="Z20" i="23"/>
  <c r="Z17" i="23"/>
  <c r="Z15" i="23"/>
  <c r="Z11" i="23"/>
  <c r="Z7" i="23"/>
  <c r="AB25" i="23"/>
  <c r="AB24" i="23"/>
  <c r="AB23" i="23"/>
  <c r="AB22" i="23"/>
  <c r="AB21" i="23"/>
  <c r="AB20" i="23"/>
  <c r="AB19" i="23"/>
  <c r="AB18" i="23"/>
  <c r="AB16" i="23"/>
  <c r="AB15" i="23"/>
  <c r="AB17" i="23"/>
  <c r="AB12" i="23"/>
  <c r="AB11" i="23"/>
  <c r="AB10" i="23"/>
  <c r="AB9" i="23"/>
  <c r="AB8" i="23"/>
  <c r="U27" i="22"/>
  <c r="R27" i="22"/>
  <c r="G24" i="24"/>
  <c r="H24" i="24"/>
  <c r="G25" i="24"/>
  <c r="H25" i="24"/>
  <c r="I25" i="24"/>
  <c r="J25" i="24"/>
  <c r="Y26" i="22" s="1"/>
  <c r="G26" i="24"/>
  <c r="V27" i="22" s="1"/>
  <c r="H26" i="24"/>
  <c r="W27" i="22" s="1"/>
  <c r="I26" i="24"/>
  <c r="X27" i="22" s="1"/>
  <c r="J26" i="24"/>
  <c r="Y27" i="22" s="1"/>
  <c r="H23" i="24"/>
  <c r="G23" i="24"/>
  <c r="G21" i="24"/>
  <c r="H21" i="24"/>
  <c r="G22" i="24"/>
  <c r="H22" i="24"/>
  <c r="I22" i="24"/>
  <c r="J22" i="24"/>
  <c r="Y23" i="22" s="1"/>
  <c r="H20" i="24"/>
  <c r="G20" i="24"/>
  <c r="G18" i="24"/>
  <c r="H18" i="24"/>
  <c r="G19" i="24"/>
  <c r="H19" i="24"/>
  <c r="I19" i="24"/>
  <c r="J19" i="24"/>
  <c r="Y20" i="22" s="1"/>
  <c r="Y18" i="37" s="1"/>
  <c r="H17" i="24"/>
  <c r="I17" i="24"/>
  <c r="G17" i="24"/>
  <c r="H16" i="24"/>
  <c r="G16" i="24"/>
  <c r="H13" i="24"/>
  <c r="G13" i="24"/>
  <c r="S5" i="16"/>
  <c r="Q5" i="16"/>
  <c r="O5" i="16"/>
  <c r="S14" i="16"/>
  <c r="Q14" i="16"/>
  <c r="O14" i="16"/>
  <c r="T6" i="16"/>
  <c r="T5" i="16" s="1"/>
  <c r="R6" i="16"/>
  <c r="R5" i="16" s="1"/>
  <c r="P6" i="16"/>
  <c r="P5" i="16" s="1"/>
  <c r="G7" i="24"/>
  <c r="H7" i="24"/>
  <c r="G8" i="24"/>
  <c r="H8" i="24"/>
  <c r="I8" i="24"/>
  <c r="J8" i="24"/>
  <c r="Y8" i="22" s="1"/>
  <c r="G9" i="24"/>
  <c r="H9" i="24"/>
  <c r="I9" i="24"/>
  <c r="J9" i="24"/>
  <c r="Y9" i="22" s="1"/>
  <c r="G10" i="24"/>
  <c r="H10" i="24"/>
  <c r="I10" i="24"/>
  <c r="J10" i="24"/>
  <c r="Y10" i="22" s="1"/>
  <c r="G11" i="24"/>
  <c r="H11" i="24"/>
  <c r="G12" i="24"/>
  <c r="H12" i="24"/>
  <c r="I12" i="24"/>
  <c r="J12" i="24"/>
  <c r="Y12" i="22" s="1"/>
  <c r="Y12" i="38" l="1"/>
  <c r="AA12" i="38" s="1"/>
  <c r="Y12" i="37"/>
  <c r="Y24" i="38"/>
  <c r="Y24" i="37"/>
  <c r="Y8" i="38"/>
  <c r="AA8" i="38" s="1"/>
  <c r="Y8" i="37"/>
  <c r="Y9" i="38"/>
  <c r="AA9" i="38" s="1"/>
  <c r="Y9" i="37"/>
  <c r="Y10" i="38"/>
  <c r="AA10" i="38" s="1"/>
  <c r="Y10" i="37"/>
  <c r="Y21" i="38"/>
  <c r="AA21" i="38" s="1"/>
  <c r="Y21" i="37"/>
  <c r="Y25" i="38"/>
  <c r="AA25" i="38" s="1"/>
  <c r="Y25" i="37"/>
  <c r="AA25" i="37" s="1"/>
  <c r="AA25" i="36"/>
  <c r="Z14" i="23"/>
  <c r="Z6" i="23"/>
  <c r="K27" i="35"/>
  <c r="J24" i="24" s="1"/>
  <c r="Y25" i="22" s="1"/>
  <c r="Y23" i="37" s="1"/>
  <c r="J27" i="35"/>
  <c r="I24" i="24" s="1"/>
  <c r="J21" i="24"/>
  <c r="J23" i="35"/>
  <c r="I21" i="24" s="1"/>
  <c r="K19" i="35"/>
  <c r="J18" i="24" s="1"/>
  <c r="Y19" i="22" s="1"/>
  <c r="Y17" i="37" s="1"/>
  <c r="J19" i="35"/>
  <c r="I18" i="24" s="1"/>
  <c r="K17" i="35"/>
  <c r="J17" i="35"/>
  <c r="K11" i="35"/>
  <c r="J11" i="24" s="1"/>
  <c r="Y11" i="22" s="1"/>
  <c r="J11" i="35"/>
  <c r="I11" i="24" s="1"/>
  <c r="K7" i="35"/>
  <c r="J7" i="35"/>
  <c r="Y11" i="38" l="1"/>
  <c r="AA11" i="38" s="1"/>
  <c r="Y11" i="37"/>
  <c r="K6" i="35"/>
  <c r="J6" i="24" s="1"/>
  <c r="Y22" i="22"/>
  <c r="Y20" i="37" s="1"/>
  <c r="Y21" i="22"/>
  <c r="Y19" i="37" s="1"/>
  <c r="K14" i="35"/>
  <c r="J13" i="24" s="1"/>
  <c r="J16" i="24"/>
  <c r="Y17" i="22" s="1"/>
  <c r="Y15" i="37" s="1"/>
  <c r="I16" i="24"/>
  <c r="J14" i="35"/>
  <c r="I13" i="24" s="1"/>
  <c r="K22" i="35"/>
  <c r="J20" i="24" s="1"/>
  <c r="K26" i="35"/>
  <c r="J23" i="24" s="1"/>
  <c r="Y24" i="22" s="1"/>
  <c r="Y22" i="37" s="1"/>
  <c r="J22" i="35"/>
  <c r="I20" i="24" s="1"/>
  <c r="X21" i="22" s="1"/>
  <c r="J26" i="35"/>
  <c r="I23" i="24" s="1"/>
  <c r="X24" i="22" s="1"/>
  <c r="I7" i="24"/>
  <c r="J6" i="35"/>
  <c r="I6" i="24" s="1"/>
  <c r="L5" i="4" s="1"/>
  <c r="J7" i="24"/>
  <c r="U12" i="23"/>
  <c r="R12" i="23"/>
  <c r="L12" i="23"/>
  <c r="N12" i="23" s="1"/>
  <c r="K12" i="23"/>
  <c r="J12" i="23"/>
  <c r="G12" i="23"/>
  <c r="I12" i="23" s="1"/>
  <c r="T11" i="23"/>
  <c r="Q11" i="23"/>
  <c r="L11" i="23"/>
  <c r="N11" i="23" s="1"/>
  <c r="K11" i="23"/>
  <c r="J11" i="23"/>
  <c r="G11" i="23"/>
  <c r="I11" i="23" s="1"/>
  <c r="Y25" i="23"/>
  <c r="AA25" i="23" s="1"/>
  <c r="U25" i="23"/>
  <c r="R25" i="23"/>
  <c r="L25" i="23"/>
  <c r="N25" i="23" s="1"/>
  <c r="K25" i="23"/>
  <c r="J25" i="23"/>
  <c r="G25" i="23"/>
  <c r="I25" i="23" s="1"/>
  <c r="U24" i="23"/>
  <c r="R24" i="23"/>
  <c r="L24" i="23"/>
  <c r="N24" i="23" s="1"/>
  <c r="K24" i="23"/>
  <c r="J24" i="23"/>
  <c r="G24" i="23"/>
  <c r="I24" i="23" s="1"/>
  <c r="T23" i="23"/>
  <c r="Q23" i="23"/>
  <c r="L23" i="23"/>
  <c r="N23" i="23" s="1"/>
  <c r="K23" i="23"/>
  <c r="J23" i="23"/>
  <c r="G23" i="23"/>
  <c r="I23" i="23" s="1"/>
  <c r="S22" i="23"/>
  <c r="P22" i="23"/>
  <c r="L22" i="23"/>
  <c r="N22" i="23" s="1"/>
  <c r="K22" i="23"/>
  <c r="J22" i="23"/>
  <c r="G22" i="23"/>
  <c r="I22" i="23" s="1"/>
  <c r="U21" i="23"/>
  <c r="R21" i="23"/>
  <c r="L21" i="23"/>
  <c r="N21" i="23" s="1"/>
  <c r="K21" i="23"/>
  <c r="J21" i="23"/>
  <c r="G21" i="23"/>
  <c r="I21" i="23" s="1"/>
  <c r="T20" i="23"/>
  <c r="Q20" i="23"/>
  <c r="L20" i="23"/>
  <c r="N20" i="23" s="1"/>
  <c r="K20" i="23"/>
  <c r="J20" i="23"/>
  <c r="G20" i="23"/>
  <c r="I20" i="23" s="1"/>
  <c r="S19" i="23"/>
  <c r="P19" i="23"/>
  <c r="L19" i="23"/>
  <c r="N19" i="23" s="1"/>
  <c r="K19" i="23"/>
  <c r="J19" i="23"/>
  <c r="G19" i="23"/>
  <c r="I19" i="23" s="1"/>
  <c r="T17" i="23"/>
  <c r="Q17" i="23"/>
  <c r="L17" i="23"/>
  <c r="N17" i="23" s="1"/>
  <c r="K17" i="23"/>
  <c r="J17" i="23"/>
  <c r="G17" i="23"/>
  <c r="I17" i="23" s="1"/>
  <c r="X26" i="22"/>
  <c r="W26" i="22"/>
  <c r="V26" i="22"/>
  <c r="U26" i="22"/>
  <c r="R26" i="22"/>
  <c r="X25" i="22"/>
  <c r="W25" i="22"/>
  <c r="V25" i="22"/>
  <c r="T25" i="22"/>
  <c r="Q25" i="22"/>
  <c r="W24" i="22"/>
  <c r="V24" i="22"/>
  <c r="S24" i="22"/>
  <c r="P24" i="22"/>
  <c r="X23" i="22"/>
  <c r="W23" i="22"/>
  <c r="V23" i="22"/>
  <c r="U23" i="22"/>
  <c r="R23" i="22"/>
  <c r="X22" i="22"/>
  <c r="W22" i="22"/>
  <c r="V22" i="22"/>
  <c r="T22" i="22"/>
  <c r="Q22" i="22"/>
  <c r="W21" i="22"/>
  <c r="V21" i="22"/>
  <c r="S21" i="22"/>
  <c r="P21" i="22"/>
  <c r="X20" i="22"/>
  <c r="W20" i="22"/>
  <c r="V20" i="22"/>
  <c r="U20" i="22"/>
  <c r="R20" i="22"/>
  <c r="X19" i="22"/>
  <c r="W19" i="22"/>
  <c r="V19" i="22"/>
  <c r="T19" i="22"/>
  <c r="Q19" i="22"/>
  <c r="X12" i="22"/>
  <c r="W12" i="22"/>
  <c r="V12" i="22"/>
  <c r="U12" i="22"/>
  <c r="R12" i="22"/>
  <c r="X11" i="22"/>
  <c r="W11" i="22"/>
  <c r="V11" i="22"/>
  <c r="T11" i="22"/>
  <c r="Q11" i="22"/>
  <c r="L27" i="34"/>
  <c r="K27" i="34"/>
  <c r="J27" i="34"/>
  <c r="G27" i="34"/>
  <c r="L26" i="34"/>
  <c r="K26" i="34"/>
  <c r="J26" i="34"/>
  <c r="G26" i="34"/>
  <c r="L25" i="34"/>
  <c r="K25" i="34"/>
  <c r="I25" i="34"/>
  <c r="F25" i="34"/>
  <c r="L24" i="34"/>
  <c r="K24" i="34"/>
  <c r="H24" i="34"/>
  <c r="E24" i="34"/>
  <c r="L23" i="34"/>
  <c r="K23" i="34"/>
  <c r="J23" i="34"/>
  <c r="G23" i="34"/>
  <c r="L22" i="34"/>
  <c r="K22" i="34"/>
  <c r="I22" i="34"/>
  <c r="F22" i="34"/>
  <c r="L21" i="34"/>
  <c r="K21" i="34"/>
  <c r="H21" i="34"/>
  <c r="E21" i="34"/>
  <c r="L12" i="34"/>
  <c r="K12" i="34"/>
  <c r="L11" i="34"/>
  <c r="K11" i="34"/>
  <c r="J12" i="34"/>
  <c r="G12" i="34"/>
  <c r="I11" i="34"/>
  <c r="F11" i="34"/>
  <c r="I19" i="34"/>
  <c r="F19" i="34"/>
  <c r="F26" i="24"/>
  <c r="C26" i="24"/>
  <c r="F25" i="24"/>
  <c r="C25" i="24"/>
  <c r="E24" i="24"/>
  <c r="B24" i="24"/>
  <c r="D23" i="24"/>
  <c r="A23" i="24"/>
  <c r="F22" i="24"/>
  <c r="E21" i="24"/>
  <c r="C22" i="24"/>
  <c r="B21" i="24"/>
  <c r="D20" i="24"/>
  <c r="A20" i="24"/>
  <c r="E18" i="24"/>
  <c r="B18" i="24"/>
  <c r="F12" i="24"/>
  <c r="C12" i="24"/>
  <c r="E11" i="24"/>
  <c r="B11" i="24"/>
  <c r="A13" i="24"/>
  <c r="D13" i="24"/>
  <c r="B16" i="24"/>
  <c r="E16" i="24"/>
  <c r="V12" i="23" l="1"/>
  <c r="V12" i="36"/>
  <c r="X12" i="36" s="1"/>
  <c r="V12" i="38"/>
  <c r="X12" i="38" s="1"/>
  <c r="V12" i="37"/>
  <c r="X12" i="37" s="1"/>
  <c r="V11" i="38"/>
  <c r="X11" i="38" s="1"/>
  <c r="V11" i="37"/>
  <c r="X11" i="37" s="1"/>
  <c r="V11" i="36"/>
  <c r="X11" i="36" s="1"/>
  <c r="V11" i="23"/>
  <c r="V20" i="38"/>
  <c r="X20" i="38" s="1"/>
  <c r="V20" i="36"/>
  <c r="X20" i="36" s="1"/>
  <c r="V20" i="37"/>
  <c r="X20" i="37" s="1"/>
  <c r="V20" i="23"/>
  <c r="V22" i="38"/>
  <c r="X22" i="38" s="1"/>
  <c r="V22" i="36"/>
  <c r="X22" i="36" s="1"/>
  <c r="V22" i="37"/>
  <c r="X22" i="37" s="1"/>
  <c r="V22" i="23"/>
  <c r="V21" i="38"/>
  <c r="X21" i="38" s="1"/>
  <c r="V21" i="36"/>
  <c r="X21" i="36" s="1"/>
  <c r="V21" i="23"/>
  <c r="V21" i="37"/>
  <c r="X21" i="37" s="1"/>
  <c r="V25" i="37"/>
  <c r="X25" i="37" s="1"/>
  <c r="V25" i="23"/>
  <c r="V25" i="36"/>
  <c r="X25" i="36" s="1"/>
  <c r="V25" i="38"/>
  <c r="X25" i="38" s="1"/>
  <c r="V23" i="38"/>
  <c r="X23" i="38" s="1"/>
  <c r="V23" i="36"/>
  <c r="X23" i="36" s="1"/>
  <c r="V23" i="37"/>
  <c r="X23" i="37" s="1"/>
  <c r="V23" i="23"/>
  <c r="V19" i="37"/>
  <c r="X19" i="37" s="1"/>
  <c r="V19" i="23"/>
  <c r="V19" i="38"/>
  <c r="X19" i="38" s="1"/>
  <c r="V19" i="36"/>
  <c r="X19" i="36" s="1"/>
  <c r="V24" i="37"/>
  <c r="X24" i="37" s="1"/>
  <c r="V24" i="23"/>
  <c r="V24" i="38"/>
  <c r="X24" i="38" s="1"/>
  <c r="V24" i="36"/>
  <c r="X24" i="36" s="1"/>
  <c r="Y22" i="36"/>
  <c r="AA22" i="36" s="1"/>
  <c r="AA12" i="36"/>
  <c r="AA21" i="36"/>
  <c r="Y19" i="36"/>
  <c r="Y23" i="36"/>
  <c r="AA23" i="36" s="1"/>
  <c r="AA18" i="36"/>
  <c r="Y11" i="36"/>
  <c r="AA11" i="36" s="1"/>
  <c r="Y20" i="36"/>
  <c r="Z19" i="36" s="1"/>
  <c r="AA19" i="36" s="1"/>
  <c r="Y17" i="36"/>
  <c r="AA17" i="36" s="1"/>
  <c r="AA24" i="36"/>
  <c r="Y18" i="38"/>
  <c r="AA18" i="38" s="1"/>
  <c r="AA18" i="37"/>
  <c r="Y17" i="38"/>
  <c r="AA17" i="38" s="1"/>
  <c r="AA17" i="37"/>
  <c r="AA21" i="37"/>
  <c r="Y22" i="23"/>
  <c r="AA22" i="23" s="1"/>
  <c r="Y22" i="38"/>
  <c r="AA22" i="38" s="1"/>
  <c r="AA22" i="37"/>
  <c r="Y23" i="38"/>
  <c r="AA23" i="38" s="1"/>
  <c r="AA23" i="37"/>
  <c r="Y19" i="23"/>
  <c r="Y19" i="38"/>
  <c r="Y20" i="38"/>
  <c r="AA12" i="37"/>
  <c r="AA11" i="37"/>
  <c r="Y14" i="22"/>
  <c r="Y14" i="37" s="1"/>
  <c r="M6" i="4"/>
  <c r="N7" i="13" s="1"/>
  <c r="M5" i="4"/>
  <c r="Y6" i="22"/>
  <c r="Y6" i="37" s="1"/>
  <c r="Y11" i="23"/>
  <c r="AA11" i="23" s="1"/>
  <c r="L6" i="4"/>
  <c r="Y24" i="23"/>
  <c r="AA24" i="23" s="1"/>
  <c r="Y20" i="23"/>
  <c r="Y17" i="23"/>
  <c r="AA17" i="23" s="1"/>
  <c r="Y21" i="23"/>
  <c r="AA21" i="23" s="1"/>
  <c r="Y12" i="23"/>
  <c r="AA12" i="23" s="1"/>
  <c r="Y23" i="23"/>
  <c r="AA23" i="23" s="1"/>
  <c r="C29" i="35"/>
  <c r="F29" i="35"/>
  <c r="F28" i="35"/>
  <c r="C28" i="35"/>
  <c r="B27" i="35"/>
  <c r="E27" i="35"/>
  <c r="D26" i="35"/>
  <c r="A26" i="35"/>
  <c r="F24" i="35"/>
  <c r="C24" i="35"/>
  <c r="E23" i="35"/>
  <c r="B23" i="35"/>
  <c r="D22" i="35"/>
  <c r="A22" i="35"/>
  <c r="E19" i="35"/>
  <c r="B19" i="35"/>
  <c r="F12" i="35"/>
  <c r="C12" i="35"/>
  <c r="E11" i="35"/>
  <c r="B11" i="35"/>
  <c r="AA20" i="36" l="1"/>
  <c r="AA20" i="37"/>
  <c r="Z19" i="37"/>
  <c r="AA19" i="37" s="1"/>
  <c r="AA20" i="38"/>
  <c r="AA20" i="23"/>
  <c r="Z19" i="23"/>
  <c r="AA19" i="23" s="1"/>
  <c r="M4" i="4"/>
  <c r="L4" i="4"/>
  <c r="R25" i="14"/>
  <c r="L26" i="14"/>
  <c r="L25" i="14"/>
  <c r="L24" i="14"/>
  <c r="L23" i="14"/>
  <c r="R21" i="14"/>
  <c r="L21" i="14"/>
  <c r="L20" i="14"/>
  <c r="L19" i="14"/>
  <c r="R18" i="14"/>
  <c r="L18" i="14"/>
  <c r="L17" i="14"/>
  <c r="R16" i="14"/>
  <c r="L16" i="14"/>
  <c r="L15" i="14"/>
  <c r="L14" i="14"/>
  <c r="L13" i="14"/>
  <c r="R12" i="14"/>
  <c r="L12" i="14"/>
  <c r="L11" i="14"/>
  <c r="R10" i="14"/>
  <c r="R9" i="14"/>
  <c r="R8" i="14"/>
  <c r="L10" i="14"/>
  <c r="L9" i="14"/>
  <c r="L8" i="14"/>
  <c r="L7" i="14"/>
  <c r="L6" i="14"/>
  <c r="AA19" i="38" l="1"/>
  <c r="O7" i="13"/>
  <c r="O5" i="13" s="1"/>
  <c r="F20" i="35"/>
  <c r="C20" i="35"/>
  <c r="F18" i="35"/>
  <c r="C18" i="35"/>
  <c r="E17" i="35"/>
  <c r="B17" i="35"/>
  <c r="D14" i="35"/>
  <c r="A14" i="35"/>
  <c r="F10" i="35"/>
  <c r="C10" i="35"/>
  <c r="F9" i="35"/>
  <c r="C9" i="35"/>
  <c r="F8" i="35"/>
  <c r="C8" i="35"/>
  <c r="E7" i="35"/>
  <c r="B7" i="35"/>
  <c r="D6" i="35"/>
  <c r="A6" i="35"/>
  <c r="L20" i="34"/>
  <c r="K20" i="34"/>
  <c r="J20" i="34"/>
  <c r="G20" i="34"/>
  <c r="L19" i="34"/>
  <c r="K19" i="34"/>
  <c r="L18" i="34"/>
  <c r="K18" i="34"/>
  <c r="J18" i="34"/>
  <c r="G18" i="34"/>
  <c r="L17" i="34"/>
  <c r="K17" i="34"/>
  <c r="I17" i="34"/>
  <c r="F17" i="34"/>
  <c r="L14" i="34"/>
  <c r="K14" i="34"/>
  <c r="H14" i="34"/>
  <c r="E14" i="34"/>
  <c r="L10" i="34"/>
  <c r="K10" i="34"/>
  <c r="J10" i="34"/>
  <c r="G10" i="34"/>
  <c r="L9" i="34"/>
  <c r="K9" i="34"/>
  <c r="J9" i="34"/>
  <c r="G9" i="34"/>
  <c r="L8" i="34"/>
  <c r="K8" i="34"/>
  <c r="J8" i="34"/>
  <c r="G8" i="34"/>
  <c r="L7" i="34"/>
  <c r="K7" i="34"/>
  <c r="I7" i="34"/>
  <c r="F7" i="34"/>
  <c r="L6" i="34"/>
  <c r="K6" i="34"/>
  <c r="H6" i="34"/>
  <c r="E6" i="34"/>
  <c r="F7" i="1" l="1"/>
  <c r="E7" i="1"/>
  <c r="C7" i="1"/>
  <c r="B7" i="1"/>
  <c r="F6" i="1"/>
  <c r="E6" i="1"/>
  <c r="E5" i="1"/>
  <c r="D5" i="1"/>
  <c r="C6" i="1"/>
  <c r="B6" i="1"/>
  <c r="B5" i="1"/>
  <c r="A5" i="1"/>
  <c r="E13" i="36" l="1"/>
  <c r="E5" i="36"/>
  <c r="A13" i="36"/>
  <c r="B5" i="36"/>
  <c r="D5" i="36"/>
  <c r="B13" i="36"/>
  <c r="A5" i="36"/>
  <c r="D13" i="36"/>
  <c r="A13" i="37"/>
  <c r="A13" i="38"/>
  <c r="D5" i="37"/>
  <c r="D5" i="38"/>
  <c r="B13" i="37"/>
  <c r="B13" i="38"/>
  <c r="A5" i="37"/>
  <c r="A5" i="38"/>
  <c r="D13" i="37"/>
  <c r="D13" i="38"/>
  <c r="E5" i="37"/>
  <c r="E5" i="38"/>
  <c r="B5" i="37"/>
  <c r="B5" i="38"/>
  <c r="E13" i="37"/>
  <c r="E13" i="38"/>
  <c r="C5" i="34"/>
  <c r="A13" i="34"/>
  <c r="B13" i="34"/>
  <c r="D5" i="34"/>
  <c r="A5" i="34"/>
  <c r="C13" i="34"/>
  <c r="B5" i="34"/>
  <c r="D13" i="34"/>
  <c r="N6" i="13"/>
  <c r="P6" i="13" s="1"/>
  <c r="P7" i="13"/>
  <c r="N5" i="13"/>
  <c r="P5" i="13" s="1"/>
  <c r="H6" i="13"/>
  <c r="J6" i="13" s="1"/>
  <c r="H7" i="13"/>
  <c r="J7" i="13" s="1"/>
  <c r="AB14" i="23"/>
  <c r="U18" i="23"/>
  <c r="R18" i="23"/>
  <c r="U16" i="23"/>
  <c r="R16" i="23"/>
  <c r="T15" i="23"/>
  <c r="Q15" i="23"/>
  <c r="S14" i="23"/>
  <c r="P14" i="23"/>
  <c r="P6" i="23"/>
  <c r="U9" i="23"/>
  <c r="U10" i="23"/>
  <c r="U8" i="23"/>
  <c r="T7" i="23"/>
  <c r="S6" i="23"/>
  <c r="G6" i="23"/>
  <c r="I6" i="23" s="1"/>
  <c r="G7" i="23"/>
  <c r="I7" i="23" s="1"/>
  <c r="G8" i="23"/>
  <c r="I8" i="23" s="1"/>
  <c r="G9" i="23"/>
  <c r="G10" i="23"/>
  <c r="I10" i="23" s="1"/>
  <c r="G13" i="23"/>
  <c r="G14" i="23"/>
  <c r="I14" i="23" s="1"/>
  <c r="G15" i="23"/>
  <c r="I15" i="23" s="1"/>
  <c r="G16" i="23"/>
  <c r="I16" i="23" s="1"/>
  <c r="G18" i="23"/>
  <c r="I18" i="23" s="1"/>
  <c r="F5" i="23"/>
  <c r="E5" i="23"/>
  <c r="D5" i="23"/>
  <c r="G5" i="23"/>
  <c r="J13" i="23"/>
  <c r="K13" i="23"/>
  <c r="L13" i="23"/>
  <c r="J14" i="23"/>
  <c r="K14" i="23"/>
  <c r="L14" i="23"/>
  <c r="N14" i="23" s="1"/>
  <c r="J15" i="23"/>
  <c r="K15" i="23"/>
  <c r="L15" i="23"/>
  <c r="N15" i="23" s="1"/>
  <c r="J16" i="23"/>
  <c r="K16" i="23"/>
  <c r="L16" i="23"/>
  <c r="N16" i="23" s="1"/>
  <c r="J18" i="23"/>
  <c r="K18" i="23"/>
  <c r="L18" i="23"/>
  <c r="N18" i="23" s="1"/>
  <c r="J6" i="23"/>
  <c r="K6" i="23"/>
  <c r="L6" i="23"/>
  <c r="N6" i="23" s="1"/>
  <c r="J7" i="23"/>
  <c r="K7" i="23"/>
  <c r="L7" i="23"/>
  <c r="N7" i="23" s="1"/>
  <c r="J8" i="23"/>
  <c r="K8" i="23"/>
  <c r="L8" i="23"/>
  <c r="N8" i="23" s="1"/>
  <c r="J9" i="23"/>
  <c r="K9" i="23"/>
  <c r="L9" i="23"/>
  <c r="J10" i="23"/>
  <c r="K10" i="23"/>
  <c r="L10" i="23"/>
  <c r="N10" i="23" s="1"/>
  <c r="L5" i="23"/>
  <c r="K5" i="23"/>
  <c r="J5" i="23"/>
  <c r="X6" i="22"/>
  <c r="X7" i="22"/>
  <c r="X8" i="22"/>
  <c r="X9" i="22"/>
  <c r="X10" i="22"/>
  <c r="X14" i="22"/>
  <c r="X17" i="22"/>
  <c r="X18" i="22"/>
  <c r="V7" i="22"/>
  <c r="V8" i="22"/>
  <c r="V9" i="22"/>
  <c r="V10" i="22"/>
  <c r="V14" i="22"/>
  <c r="V17" i="22"/>
  <c r="V18" i="22"/>
  <c r="W14" i="22"/>
  <c r="Y7" i="22"/>
  <c r="Y7" i="37" s="1"/>
  <c r="W18" i="22"/>
  <c r="W17" i="22"/>
  <c r="W7" i="22"/>
  <c r="W8" i="22"/>
  <c r="W9" i="22"/>
  <c r="W10" i="22"/>
  <c r="W6" i="22"/>
  <c r="F19" i="24"/>
  <c r="C19" i="24"/>
  <c r="F17" i="24"/>
  <c r="C17" i="24"/>
  <c r="F10" i="24"/>
  <c r="C10" i="24"/>
  <c r="F9" i="24"/>
  <c r="C9" i="24"/>
  <c r="F8" i="24"/>
  <c r="C8" i="24"/>
  <c r="E7" i="24"/>
  <c r="B7" i="24"/>
  <c r="D6" i="24"/>
  <c r="A6" i="24"/>
  <c r="P6" i="22"/>
  <c r="U18" i="22"/>
  <c r="R18" i="22"/>
  <c r="T17" i="22"/>
  <c r="Q17" i="22"/>
  <c r="S14" i="22"/>
  <c r="P14" i="22"/>
  <c r="R9" i="23"/>
  <c r="R10" i="23"/>
  <c r="R8" i="23"/>
  <c r="Q7" i="23"/>
  <c r="U9" i="22"/>
  <c r="U10" i="22"/>
  <c r="U8" i="22"/>
  <c r="T7" i="22"/>
  <c r="S6" i="22"/>
  <c r="R9" i="22"/>
  <c r="R10" i="22"/>
  <c r="R8" i="22"/>
  <c r="Q7" i="22"/>
  <c r="B6" i="16"/>
  <c r="AB7" i="23"/>
  <c r="AB6" i="23"/>
  <c r="F13" i="23"/>
  <c r="E13" i="23"/>
  <c r="D13" i="23"/>
  <c r="B13" i="23"/>
  <c r="A13" i="23"/>
  <c r="B5" i="23"/>
  <c r="A5" i="23"/>
  <c r="E13" i="22"/>
  <c r="D13" i="22"/>
  <c r="C13" i="22"/>
  <c r="B13" i="22"/>
  <c r="A13" i="22"/>
  <c r="E5" i="22"/>
  <c r="D5" i="22"/>
  <c r="C5" i="22"/>
  <c r="B5" i="22"/>
  <c r="A5" i="22"/>
  <c r="V10" i="38" l="1"/>
  <c r="X10" i="38" s="1"/>
  <c r="V10" i="37"/>
  <c r="X10" i="37" s="1"/>
  <c r="V10" i="36"/>
  <c r="X10" i="36" s="1"/>
  <c r="V10" i="23"/>
  <c r="V9" i="23"/>
  <c r="V9" i="38"/>
  <c r="X9" i="38" s="1"/>
  <c r="V9" i="37"/>
  <c r="X9" i="37" s="1"/>
  <c r="V9" i="36"/>
  <c r="X9" i="36" s="1"/>
  <c r="V8" i="23"/>
  <c r="V8" i="38"/>
  <c r="X8" i="38" s="1"/>
  <c r="V8" i="37"/>
  <c r="X8" i="37" s="1"/>
  <c r="V8" i="36"/>
  <c r="X8" i="36" s="1"/>
  <c r="V7" i="23"/>
  <c r="V7" i="38"/>
  <c r="X7" i="38" s="1"/>
  <c r="V7" i="37"/>
  <c r="X7" i="37" s="1"/>
  <c r="V7" i="36"/>
  <c r="X7" i="36" s="1"/>
  <c r="V14" i="38"/>
  <c r="X14" i="38" s="1"/>
  <c r="V14" i="36"/>
  <c r="X14" i="36" s="1"/>
  <c r="V14" i="37"/>
  <c r="X14" i="37" s="1"/>
  <c r="V14" i="23"/>
  <c r="V18" i="37"/>
  <c r="X18" i="37" s="1"/>
  <c r="V18" i="23"/>
  <c r="V18" i="38"/>
  <c r="X18" i="38" s="1"/>
  <c r="V18" i="36"/>
  <c r="X18" i="36" s="1"/>
  <c r="V17" i="23"/>
  <c r="V17" i="38"/>
  <c r="X17" i="38" s="1"/>
  <c r="V17" i="37"/>
  <c r="X17" i="37" s="1"/>
  <c r="V17" i="36"/>
  <c r="X17" i="36" s="1"/>
  <c r="AA9" i="36"/>
  <c r="Y14" i="36"/>
  <c r="AA14" i="36" s="1"/>
  <c r="AA8" i="36"/>
  <c r="Y6" i="36"/>
  <c r="AA6" i="36" s="1"/>
  <c r="AA16" i="36"/>
  <c r="Y7" i="36"/>
  <c r="AA7" i="36" s="1"/>
  <c r="Y15" i="36"/>
  <c r="AA15" i="36" s="1"/>
  <c r="AA10" i="36"/>
  <c r="Y15" i="38"/>
  <c r="AA15" i="38" s="1"/>
  <c r="AA15" i="37"/>
  <c r="AA16" i="37"/>
  <c r="Y7" i="38"/>
  <c r="AA7" i="38" s="1"/>
  <c r="AA7" i="37"/>
  <c r="AA6" i="37"/>
  <c r="Y6" i="38"/>
  <c r="AA6" i="38" s="1"/>
  <c r="AA9" i="37"/>
  <c r="AA8" i="37"/>
  <c r="AA10" i="37"/>
  <c r="AA14" i="37"/>
  <c r="Y14" i="38"/>
  <c r="AA14" i="38" s="1"/>
  <c r="Y9" i="23"/>
  <c r="AA9" i="23" s="1"/>
  <c r="Y10" i="23"/>
  <c r="AA10" i="23" s="1"/>
  <c r="Y18" i="23"/>
  <c r="AA18" i="23" s="1"/>
  <c r="Y8" i="23"/>
  <c r="AA8" i="23" s="1"/>
  <c r="Y7" i="23"/>
  <c r="AA7" i="23" s="1"/>
  <c r="Y16" i="23"/>
  <c r="AA16" i="23" s="1"/>
  <c r="Y6" i="23"/>
  <c r="AA6" i="23" s="1"/>
  <c r="Y15" i="23"/>
  <c r="AA15" i="23" s="1"/>
  <c r="X14" i="23"/>
  <c r="Y14" i="23"/>
  <c r="AA14" i="23" s="1"/>
  <c r="M14" i="16"/>
  <c r="I14" i="16"/>
  <c r="H14" i="16"/>
  <c r="C14" i="16"/>
  <c r="B14" i="16"/>
  <c r="M6" i="16"/>
  <c r="I6" i="16"/>
  <c r="H6" i="16"/>
  <c r="C6" i="16"/>
  <c r="M5" i="16"/>
  <c r="H5" i="16"/>
  <c r="G5" i="16"/>
  <c r="B5" i="16"/>
  <c r="G6" i="4" l="1"/>
  <c r="F6" i="4"/>
  <c r="E6" i="4"/>
  <c r="C6" i="4"/>
  <c r="B6" i="4"/>
  <c r="G5" i="4"/>
  <c r="F5" i="4"/>
  <c r="E5" i="4"/>
  <c r="C5" i="4"/>
  <c r="B5" i="4"/>
  <c r="G4" i="4"/>
  <c r="E4" i="4"/>
  <c r="D4" i="4"/>
  <c r="B4" i="4"/>
  <c r="A4" i="4"/>
  <c r="H6" i="3"/>
  <c r="G6" i="3"/>
  <c r="G7" i="13" s="1"/>
  <c r="F6" i="3"/>
  <c r="F7" i="13" s="1"/>
  <c r="E6" i="3"/>
  <c r="E7" i="13" s="1"/>
  <c r="C6" i="3"/>
  <c r="C7" i="13" s="1"/>
  <c r="B6" i="3"/>
  <c r="B7" i="13" s="1"/>
  <c r="H5" i="3"/>
  <c r="E5" i="3"/>
  <c r="E6" i="13" s="1"/>
  <c r="F5" i="3"/>
  <c r="F6" i="13" s="1"/>
  <c r="G5" i="3"/>
  <c r="G6" i="13" s="1"/>
  <c r="C5" i="3"/>
  <c r="C6" i="13" s="1"/>
  <c r="B5" i="3"/>
  <c r="B6" i="13" s="1"/>
  <c r="H4" i="3"/>
  <c r="G4" i="3"/>
  <c r="G5" i="13" s="1"/>
  <c r="E4" i="3"/>
  <c r="E5" i="13" s="1"/>
  <c r="D4" i="3"/>
  <c r="D5" i="13" s="1"/>
  <c r="B4" i="3"/>
  <c r="B5" i="13" s="1"/>
  <c r="A4" i="3"/>
  <c r="A5" i="13" s="1"/>
  <c r="X6" i="23"/>
</calcChain>
</file>

<file path=xl/sharedStrings.xml><?xml version="1.0" encoding="utf-8"?>
<sst xmlns="http://schemas.openxmlformats.org/spreadsheetml/2006/main" count="884" uniqueCount="258">
  <si>
    <t>NO</t>
  </si>
  <si>
    <t>INDIKATOR KINERJA</t>
  </si>
  <si>
    <t>TARGET</t>
  </si>
  <si>
    <t>CATATAN EVALUASI</t>
  </si>
  <si>
    <t>NAMA</t>
  </si>
  <si>
    <t>PARAF</t>
  </si>
  <si>
    <t>UNIT</t>
  </si>
  <si>
    <t>DEFENISI OPERASIONAL</t>
  </si>
  <si>
    <t>FORMULA</t>
  </si>
  <si>
    <t>SATUAN</t>
  </si>
  <si>
    <t>FAKTOR PENDUKUNG/ PENGHAMBAT</t>
  </si>
  <si>
    <t>REALISASI</t>
  </si>
  <si>
    <t>ANGGARAN</t>
  </si>
  <si>
    <t>CAPAIAN</t>
  </si>
  <si>
    <t>TUJUAN/SASARAN</t>
  </si>
  <si>
    <t>TW I</t>
  </si>
  <si>
    <t>TW II</t>
  </si>
  <si>
    <t>TW III</t>
  </si>
  <si>
    <t>TW IV</t>
  </si>
  <si>
    <t>CATATAN</t>
  </si>
  <si>
    <t>KINERJA</t>
  </si>
  <si>
    <t>BENCHMARK</t>
  </si>
  <si>
    <t>PROVINSI</t>
  </si>
  <si>
    <t>NASIONAL</t>
  </si>
  <si>
    <t>KAB/ KOTA LAIN</t>
  </si>
  <si>
    <t>KINERJA TRIWULAN I</t>
  </si>
  <si>
    <t>TUJUAN/ SASARAN/ PROGRAM/ KEGIATAN/ SUB KEGIATAN</t>
  </si>
  <si>
    <t>Kegiatan</t>
  </si>
  <si>
    <t>REKOMENDASI</t>
  </si>
  <si>
    <t>SATUAN TARGET KINERJA</t>
  </si>
  <si>
    <t>TAHUN 2024</t>
  </si>
  <si>
    <t>TAHUN 2025</t>
  </si>
  <si>
    <t>TAHUN 2026</t>
  </si>
  <si>
    <t>ANGGARAN TRIWULAN I</t>
  </si>
  <si>
    <t>PAGU</t>
  </si>
  <si>
    <t>SASARAN STRATEGIS</t>
  </si>
  <si>
    <t>TARGET KINERJA</t>
  </si>
  <si>
    <t>Langkah-langkah/ aktivitas pencapaian target IKU</t>
  </si>
  <si>
    <t>PENCAPAIAN TARGET INDIKATOR KINERJA</t>
  </si>
  <si>
    <t>PROGRAM/ KEGIATAN/ SUB KEGIATAN</t>
  </si>
  <si>
    <t>INDIKATOR OUTCOME/ OUTPUT</t>
  </si>
  <si>
    <t>BIDANG PENANGGUNG JAWAB</t>
  </si>
  <si>
    <t>Langkah-langkah/ Aktivitas Pencapaian Target IKU</t>
  </si>
  <si>
    <t>PENCAPAIAN TARGET INDIKATOR KINERJA TRIWULAN I</t>
  </si>
  <si>
    <t>CAPAIAN INDIKATOR TRIWULAN I</t>
  </si>
  <si>
    <t>AWAL</t>
  </si>
  <si>
    <t>PERUBAHAN</t>
  </si>
  <si>
    <t>Padang Panjang,         Januari 2024</t>
  </si>
  <si>
    <t>FORMULA PERHITUNGAN</t>
  </si>
  <si>
    <t xml:space="preserve">Indikator </t>
  </si>
  <si>
    <t xml:space="preserve">indikator </t>
  </si>
  <si>
    <t>indikator</t>
  </si>
  <si>
    <t>OUTCOME</t>
  </si>
  <si>
    <t>MANDAT ATAS TUGAS DAN FUNGSI /PERMASALAHAN</t>
  </si>
  <si>
    <t>CROSSCUTTING</t>
  </si>
  <si>
    <t>OPD</t>
  </si>
  <si>
    <t>INDIKATOR KINERJA PROGRAM/ KEGIATAN/ SUB KEGIATAN</t>
  </si>
  <si>
    <t xml:space="preserve"> TELAH DIPERIKSA DAN DISETUJUI OLEH TIM VERIFIKATOR OPD</t>
  </si>
  <si>
    <t xml:space="preserve">  TELAH DIPERIKSA DAN DISETUJUI OLEH TIM VERIFIKATOR OPD</t>
  </si>
  <si>
    <t>Kepala OPD</t>
  </si>
  <si>
    <t>Meningkatnya Peran Serta Kelompok/Lembara Masyarakat Kecamatan Dalam Pembangunan</t>
  </si>
  <si>
    <t>Presentase Partisipasi Masyarakat dalam Pembangunan Kecamatan dan Kelurahan</t>
  </si>
  <si>
    <t xml:space="preserve">Meningkatnya partisipasi masyarakat dalam pembangunan kecamatan, kelurahan </t>
  </si>
  <si>
    <t>Persentase partisipasi masyarakat dalam pembangunan kecamatan dan kelurahan</t>
  </si>
  <si>
    <t>Pemberdayaan Masyarakat Desa Dan Kelurahan</t>
  </si>
  <si>
    <t>Jumlah jenis pemberdayaan kelurahan yang dilaksanakan</t>
  </si>
  <si>
    <t>Pemberdayaan Masyarakat di Kelurahan</t>
  </si>
  <si>
    <t>Jumlah Pokmas dan Ormas yang Melaksanakan Pemberdayaan Masyarakat di Kelurahan</t>
  </si>
  <si>
    <t>jenis</t>
  </si>
  <si>
    <t>Unit</t>
  </si>
  <si>
    <t>Lembaga</t>
  </si>
  <si>
    <t>Persen</t>
  </si>
  <si>
    <t>Pembangunan Sarana dan Prasarana Kelurahan</t>
  </si>
  <si>
    <t>Peningkatan Partisipasi Masyarakat dalam Forum Musyawarah Perencanaan Pembangunan di Kelurahan</t>
  </si>
  <si>
    <t>Jumlah Sarana dan Prasarana Kelurahan yang Terbangun</t>
  </si>
  <si>
    <t>Jumlah Lembaga Kemasyarakatan yang Berpartisipasi dalam Forum Musyawarah Perencanaan Pembangunan di Kelurahan</t>
  </si>
  <si>
    <t>Pemberdayaan Lembaga Kemasyarakatan Tingkat Kecamatan</t>
  </si>
  <si>
    <t>Jumlah Rukun Tetangga (RT)</t>
  </si>
  <si>
    <t>RT</t>
  </si>
  <si>
    <t>Penyelenggaraan Lembaga Kemasyarakatan</t>
  </si>
  <si>
    <t>Jumlah kegiatan RT yang dilaksanakan</t>
  </si>
  <si>
    <t>Meningkatnya kualitas Layanan publik yang transparan dan akuntabel di Kecamatan dan Kelurahan</t>
  </si>
  <si>
    <t>Nilai Survey Kepuasan Masyarakat</t>
  </si>
  <si>
    <t>Penyelenggaraan Pemerintahan Dan Pelayanan Publik</t>
  </si>
  <si>
    <t>Koordinasi Pemeliharaan Prasarana dan Sarana Pelayanan Umum</t>
  </si>
  <si>
    <t>Koordinasi/Sinergi dengan Perangkat Daerah dan/atau Instansi Vertikal yang Terkait dalam Pemeliharaan Sarana dan Prasarana Pelayanan Umum</t>
  </si>
  <si>
    <t>Persentase Tingkat Layanan pada Kecamatan Padang Panjang Barat</t>
  </si>
  <si>
    <t>Jumlah Rapat Koordinasi Layanan Persampahan</t>
  </si>
  <si>
    <t>Jumlah Dokumen Koordinasi/Sinergi dengan Perangkat Daerah dan/atau Instansi Vertikal yang Terkait dalam Pemeliharaan Sarana dan Prasarana Pelayanan Umum</t>
  </si>
  <si>
    <t>Laporan</t>
  </si>
  <si>
    <t>Dokumen</t>
  </si>
  <si>
    <t>Pelaksanaan Urusan Pemerintahan yang Dilimpahkan kepada Camat</t>
  </si>
  <si>
    <t>Pelaksanaan Urusan Pemerintahan yang Terkait dengan Kewenangan Lain yang Dilimpahkan</t>
  </si>
  <si>
    <t>Jumlah Laporan Pelaksanaan Kewenangan Lain yang Dilimpahkan</t>
  </si>
  <si>
    <t>Koordinasi Upaya Penyelenggaraan Ketenteraman dan Ketertiban Umum</t>
  </si>
  <si>
    <t>Sinergitas dengan Kepolisian Negara Republik Indonesia, Tentara Nasional Indonesia dan Instansi Vertikal di Wilayah Kecamatan</t>
  </si>
  <si>
    <t>Jumlah Laporan Kasus Pelanggaran Ketentraman Ketertiban Umum pada Kecamatan Padang Panjang Barat</t>
  </si>
  <si>
    <t>Jumlah jenis kegiatan koordinasi trantib</t>
  </si>
  <si>
    <t>Jumlah Laporan Hasil Sinergitas dengan Kepolisian Negara Republik Indonesia, Tentara Nasional Indonesia dan Instansi Vertikal di Wilayah Kecamatan</t>
  </si>
  <si>
    <t>Penyelenggaraan Urusan Pemerintahan Umum</t>
  </si>
  <si>
    <t>Penyelenggaraan Urusan Pemerintahan Umum Sesuai Penugasan Kepala Daerah</t>
  </si>
  <si>
    <t>Pelaksanaan Tugas Forum Koordinasi Pimpinan di Kecamatan</t>
  </si>
  <si>
    <t>Pembinaan Kerukunan Antar Suku dan Intra Suku, Umat Beragama, Ras, dan Golongan Lainnya Guna Mewujudkan Stabilitas Keamanan Lokal, Regional, dan Nasional</t>
  </si>
  <si>
    <t>Persentase penyelenggaraan urusan pemerintah daerah yang dilaksanakan pada Kecamatan Padang Panjang Barat</t>
  </si>
  <si>
    <t>Jumlah kegiatan  pemerintahan umum yang dilaksanakan sesuai penugasan kepala daerah</t>
  </si>
  <si>
    <t>Jumlah Dokumen Tugas Forum Koordinasi Pimpinan di Kecamatan</t>
  </si>
  <si>
    <t>Jumlah Orang yang Mengikuti Pembinaan Kerukunan Antar Suku dan Intra Suku , Umat Beragama, Ras, dan Golongan Lainnya Guna Mewujudkan Stabilitas Keamanan Lokal, Regional, dan Nasional</t>
  </si>
  <si>
    <t>kegiatan</t>
  </si>
  <si>
    <t>dokumen</t>
  </si>
  <si>
    <t>orang</t>
  </si>
  <si>
    <t>SEKRETARIAT</t>
  </si>
  <si>
    <t>TATA PEMERINTAHAN, KETENTRAMAN DAN KETERTIBAN UMUM</t>
  </si>
  <si>
    <t>PEMBERDAYAAN MASYARAKAT</t>
  </si>
  <si>
    <t>SOSIAL</t>
  </si>
  <si>
    <t>PELAYANAN</t>
  </si>
  <si>
    <t>NOFAWATI, SE</t>
  </si>
  <si>
    <t>NOFRI ANDRI, S.Ag</t>
  </si>
  <si>
    <t>DENI YULIADI, S.Pd</t>
  </si>
  <si>
    <t>AROSA APRIYANI, SIP</t>
  </si>
  <si>
    <t>DESMIWATI, SE</t>
  </si>
  <si>
    <t>Kota Padang Panjang</t>
  </si>
  <si>
    <t>ROMI AR RAHMAN, ST</t>
  </si>
  <si>
    <t>NIP. 19821012 201101 1 008</t>
  </si>
  <si>
    <t>LAPORAN KINERJA KECAMATAN PADANG PANJANG BARAT TAHUN 2024</t>
  </si>
  <si>
    <t>Partisipasi masyarakat dalam setiap kegiatan di kelurahan</t>
  </si>
  <si>
    <t>(Jumlah anggaran partisipasi / Total Belanja Langsung kecamatan dan kelurahan) x 100%</t>
  </si>
  <si>
    <t xml:space="preserve">Dinas Sosial </t>
  </si>
  <si>
    <t>Tingkat partisipasi dan pemberdayaan masyarakat Kecamat an/Kelurahan pada Kecamatan Padang Panjang Barat</t>
  </si>
  <si>
    <t>Pembangunan Sarana dan Prasarana di Kelurahan</t>
  </si>
  <si>
    <t>POHON KINERJA KECAMATAN PADANG PANJANG BARAT TAHUN 2024-2026</t>
  </si>
  <si>
    <t>Jumlah Lembaga Kemasyarakatan Tingkat Kecamatan yang diberdayakan</t>
  </si>
  <si>
    <t>Jumlah      Lembaga      Kemasyarakatan      yang
Diselenggarakan</t>
  </si>
  <si>
    <t>Nilai penyelenggaraan
Pelayanan Publik</t>
  </si>
  <si>
    <t>Survey IKM</t>
  </si>
  <si>
    <t>(kuisioner, aplikasi)</t>
  </si>
  <si>
    <t>Presentase tingkat layanan</t>
  </si>
  <si>
    <t>Kegiatan Koordinasi Pemeliharaan Prasarana dan Sarana Pelayanan Umum</t>
  </si>
  <si>
    <t>Koordinasi/Sinergi dengan Perangkat Daerah dan/atau Instansi Vertikal yang terkait dalam Pemeliharaan Sarana dan Prasarana Pelayanan Umum</t>
  </si>
  <si>
    <t xml:space="preserve"> Pemberdayaan Kelurahan</t>
  </si>
  <si>
    <t>Terlaksanaknya Kegiatan Pemberdayaan Kelurahan yang dilaksanakan</t>
  </si>
  <si>
    <t>Jumlah      Lembaga      Kemasyarakatan      yang Berpartisipasi     dalam     Forum     Musyawarah Perencanaan Pembangunan di Kelurahan</t>
  </si>
  <si>
    <t>Jumlah  Sarana  dan  Prasarana  Kelurahan  yang Terbangun</t>
  </si>
  <si>
    <t>Terlaksananya Koordinasi</t>
  </si>
  <si>
    <t>Jumlah Dokumen Koordinasi/Sinergi dengan Perangkat Daerah dan/atau  Instansi  Vertikal yang Terkait dalam Pemeliharaan Sarana dan Prasarana Pelayanan Umum</t>
  </si>
  <si>
    <t>Kegiatan Pelaksanaan Urusan Pemerintahan yang Dilimpahkan kepada Camat</t>
  </si>
  <si>
    <t>Pelaksanaan Urusan Pemerintahan yang terkait dengan Kewenangan Lain yang Dilimpahkan</t>
  </si>
  <si>
    <t>Jumlah  Laporan Pelaksanaan  Kewenangan Lain yang Dilimpahkan</t>
  </si>
  <si>
    <t>Terlaksananya Pelimpahan urusan pemerintahan</t>
  </si>
  <si>
    <t>Koordinasi Ketentraman Dan Ketertiban Umum</t>
  </si>
  <si>
    <t>Persentase penurunan tingkat pelanggaran ketenteraman ketertiban umum</t>
  </si>
  <si>
    <t>Kegiatan Koordinasi Upaya Penyelenggaraan Ketenteraman dan Ketertiban Umum</t>
  </si>
  <si>
    <t>Terselenggaranya Koordinasi Ketentraman dan Ketertiban Umum</t>
  </si>
  <si>
    <t>Jumlah Laporan Hasil Sinergitas dengan Kepolisian Negara Republik Indonesia, Tentara Nasional   Indonesia   dan   Instansi   Vertikal   di
Wilayah Kecamatan</t>
  </si>
  <si>
    <t>Persentase penyelenggaraan urusan pemerintah daerah yang dilaksanakan</t>
  </si>
  <si>
    <t>Kegiatan Penyelenggaraan Urusan Pemerintahan Umum sesuai Penugasan Kepala Daerah</t>
  </si>
  <si>
    <t xml:space="preserve">Terselenggaranya Urusan Pemerintahan Umum </t>
  </si>
  <si>
    <t>Pembinaan Keurukunan antarsuku dan intrasuku, Umat Beragama, Ras dan Golongan lainnya guna mewujudkan Stabilitas Keamanan Lokal, Regional dan Nasional</t>
  </si>
  <si>
    <t xml:space="preserve">Jumlah Orang yang Mengikuti Pembinaan Kerukunan Antar Suku dan Intra Suku , Umat Beragama, Ras, dan Golongan Lainnya Guna Mewujudkan Stabilitas     </t>
  </si>
  <si>
    <t>Bappeda, OPD Teknis</t>
  </si>
  <si>
    <t>OPD Teknis</t>
  </si>
  <si>
    <t>Dinas Perkim LH</t>
  </si>
  <si>
    <t>Dinas Sosial, DKK</t>
  </si>
  <si>
    <t>Dinas Damkar dan Satpol PP</t>
  </si>
  <si>
    <t>Kesra</t>
  </si>
  <si>
    <t>BPBD dan Kesbangpol, Setdako</t>
  </si>
  <si>
    <t>Meningkatkan kinerja penyelenggaraan pemerintah daerah</t>
  </si>
  <si>
    <t>Program Pemberdayaan Masyarakat Desa Dan Kelurahan</t>
  </si>
  <si>
    <t>Tingkat partisipasi dan pemberdayaan masyarakat Kecamatan/kelurahan</t>
  </si>
  <si>
    <t>Kegiatan  Pemberdayaan Kelurahan</t>
  </si>
  <si>
    <t>Sub Kegiatan Peningkatan Partisipasi Masyarakat dalam Forum Musyawarah Perencanaan Pembangunan di Kelurahan</t>
  </si>
  <si>
    <t>Sub Kegiatan Pembangunan Sarana dan Prasarana</t>
  </si>
  <si>
    <t>Sub Kegiatan  Pemberdayaan Masyarakat di Kelurahan</t>
  </si>
  <si>
    <t>Jumlah  Sarana  dan  Prasarana  Kelurahan  yang
Terbangun</t>
  </si>
  <si>
    <t>Sub Kegiatan Penyelenggaraan Lembaga Kemasyarakatan</t>
  </si>
  <si>
    <t>Program Penyelenggaraan Pemerintahan Dan Pelayanan Publik</t>
  </si>
  <si>
    <t>Sub Kegiatan Koordinasi/Sinergi dengan Perangkat Daerah dan/atau Instansi Vertikal yang terkait dalam Pemeliharaan Sarana dan Prasarana Pelayanan Umum</t>
  </si>
  <si>
    <t>Sub Kegiatan Pelaksanaan Urusan Pemerintahan yang terkait dengan Kewenangan Lain yang Dilimpahkan</t>
  </si>
  <si>
    <t>Program Koordinasi Ketentraman Dan Ketertiban Umum</t>
  </si>
  <si>
    <t>Sub Kegiatan Sinergitas dengan Kepolisian Negara Republik Indonesia, Tentara Nasional Indonesia dan Instansi Vertikal di Wilayah Kecamatan</t>
  </si>
  <si>
    <t>Program Penyelenggaraan Urusan Pemerintahan Umum</t>
  </si>
  <si>
    <t>Sub Kegiatan Pembinaan Keurukunan antarsuku dan intrasuku, Umat Beragama, Ras dan Golongan lainnya guna mewujudkan Stabilitas Keamanan Lokal, Regional dan Nasional</t>
  </si>
  <si>
    <t>Jumlah Orang yang Mengikuti Pembinaan Kerukunan Antar Suku dan Intra Suku , Umat Beragama, Ras, dan Golongan Lainnya Guna Mewujudkan Stabilitas     Keamanan     Lokal,
Regional, dan Nasional</t>
  </si>
  <si>
    <t>Sub Kegiatan Pelaksanaan Tugas Forum Koordinasi Pimpinan di Kecamatan</t>
  </si>
  <si>
    <t>Jumlah   Dokumen   Tugas   Forum   Koordinasi
Pimpinan di Kecamatan</t>
  </si>
  <si>
    <t>SEKRETARIS KECAMATAN</t>
  </si>
  <si>
    <t>KEPALA SEKSI TATA PEMERINTAHAN, KETENTRAMAN DAN KETERTIBAN UMUM</t>
  </si>
  <si>
    <t>KEPALA SEKSI PEMBERDAYAAN MASYARAKAT</t>
  </si>
  <si>
    <t>KEPALA SEKSI SOSIAL</t>
  </si>
  <si>
    <t>KEPALA SEKSI PELAYANAN</t>
  </si>
  <si>
    <t>AROSA APRIYANI, SIP, MM</t>
  </si>
  <si>
    <t>IKM</t>
  </si>
  <si>
    <t>Terlaksananya Kegiatan Pemberdayaan Kelurahan yang dilaksanakan</t>
  </si>
  <si>
    <t>Pokmas</t>
  </si>
  <si>
    <t>Urusan</t>
  </si>
  <si>
    <t>Jenis</t>
  </si>
  <si>
    <t>IKU KECAMATAN PADANG PANJANG BARAT 2024-2026</t>
  </si>
  <si>
    <t xml:space="preserve">  </t>
  </si>
  <si>
    <t>Jumlah Laporan Hasil Sinergitas dengan Kepolisian Negara Republik Indonesia, Tentara Nasional   Indonesia   dan   Instansi   Vertikal   di Wilayah Kecamatan</t>
  </si>
  <si>
    <t>Jumlah   Dokumen   Tugas   Forum   Koordinasi Pimpinan di Kecamatan</t>
  </si>
  <si>
    <t>Jumlah      Lembaga      Kemasyarakatan      yang Berpartisipasi     dalam     Forum     Musyawarah Perencanaan pembangunan di Kelurahan</t>
  </si>
  <si>
    <t>Jumlah Pokmas dan Ormas yang melaksanakan Pemberdayaan Masyarakat di Kelurahan</t>
  </si>
  <si>
    <t>REALISASI RENAKSI TRIWULAN IV TAHUN 2024 KECAMATAN PADANG PANJANG BARAT</t>
  </si>
  <si>
    <t>PENCAPAIAN TARGET INDIKATOR KINERJA TRIWULAN II</t>
  </si>
  <si>
    <t>CAPAIAN INDIKATOR TRIWULAN II</t>
  </si>
  <si>
    <t>ANGGARAN TRIWULAN II</t>
  </si>
  <si>
    <t>KINERJA TRIWULAN III</t>
  </si>
  <si>
    <t>PENCAPAIAN TARGET INDIKATOR KINERJA TRIWULAN III</t>
  </si>
  <si>
    <t>CAPAIAN INDIKATOR TRIWULAN III</t>
  </si>
  <si>
    <t>ANGGARAN TRIWULAN III</t>
  </si>
  <si>
    <t>KINERJA TRIWULAN IV</t>
  </si>
  <si>
    <t>PENCAPAIAN TARGET INDIKATOR KINERJA TRIWULAN IV</t>
  </si>
  <si>
    <t>CAPAIAN INDIKATOR TRIWULAN IV</t>
  </si>
  <si>
    <t>KINERJA TRIWULAN II</t>
  </si>
  <si>
    <t>Tata Pemerintahan dan Ketertiban Umum</t>
  </si>
  <si>
    <t>Seksi Sosial</t>
  </si>
  <si>
    <t>Seksi Tata Pemerintahan dan Ketertiban Umum</t>
  </si>
  <si>
    <t>Seksi Pemberdayaan Masyarakat</t>
  </si>
  <si>
    <t>REALISASI RENAKSI TRIWULAN III TAHUN 2024 KECAMATAN PADANG PANJANG BARAT</t>
  </si>
  <si>
    <t>ANGGARAN TRIWULAN IV</t>
  </si>
  <si>
    <t>Padang Panjang,         Januari 2025</t>
  </si>
  <si>
    <t>CASCADING KECAMATAN PADANG PANJANG BARAT TAHUN 2024-2026</t>
  </si>
  <si>
    <t>Pokmas/ Ormas</t>
  </si>
  <si>
    <t>Nilai penyelenggaraan Pelayanan Publik</t>
  </si>
  <si>
    <t xml:space="preserve">Jumlah   Dokumen   Tugas   Forum   Koordinasi Pimpinan di Kecamatan </t>
  </si>
  <si>
    <t>RENCANA KERJA TAHUNAN KECAMATAN PADANG PANJANG BARAT TAHUN 2025</t>
  </si>
  <si>
    <t>DPA KECAMATAN PADANG PANJANG BARAT TAHUN 2025</t>
  </si>
  <si>
    <t>PK KECAMATAN PADANG PANJANG BARAT TAHUN 2025</t>
  </si>
  <si>
    <t>RENCANA KINERJA TAHUNAN KECAMATAN PADANG PANJANG BARAT TAHUN 2025</t>
  </si>
  <si>
    <t>Koordinasi           Penyelenggaraan           Kegiatan Pemerintahan di Tingkat Kecamatan</t>
  </si>
  <si>
    <t>Peningkatan Efektifitas Kegiatan Pemerintahan di Tingkat Kecamatan</t>
  </si>
  <si>
    <t>Jumlah     Dokumen     Peningkatan     Efektifitas Kegiatan Pemerintahan di Tingkat Kecamatan</t>
  </si>
  <si>
    <t>REALISASI 2024</t>
  </si>
  <si>
    <t>TARGET RENSTRA TAHUN II 2025</t>
  </si>
  <si>
    <t>TARGET 2025</t>
  </si>
  <si>
    <t>TARGET PERUBAHAN 2025</t>
  </si>
  <si>
    <t>ANGGARAN 2025</t>
  </si>
  <si>
    <t>ANGGARAN PERUBAHAN 2025</t>
  </si>
  <si>
    <t>Seksi Pelayanan</t>
  </si>
  <si>
    <t>RENAKSI 5ECAMATAN PADANG PANJANG BARAT TAHUN 2025</t>
  </si>
  <si>
    <t>REALISASI RENAKSI TRIWULAN I TAHUN 2025 KECAMATAN PADANG PANJANG BARAT</t>
  </si>
  <si>
    <t>Padang Panjang,     April  2025</t>
  </si>
  <si>
    <t>REALISASI RENAKSI TRIWULAN II TAHUN 2025 KECAMATAN PADANG PANJANG BARAT</t>
  </si>
  <si>
    <t>Padang Panjang, 30 Juni 2025</t>
  </si>
  <si>
    <t>Padang Panjang, 15 Oktober 2025</t>
  </si>
  <si>
    <t>Padang Panjang, 31 Desember 2025</t>
  </si>
  <si>
    <t>Angka</t>
  </si>
  <si>
    <t>Padang Panjang,         Januari 2026</t>
  </si>
  <si>
    <t>TABEL 3. TUJUAN DAN SASARAN RENSTRA KECAMATAN PADANG PANJANG BARAT 2024-2026</t>
  </si>
  <si>
    <t>BASELINE</t>
  </si>
  <si>
    <t>93.90 %</t>
  </si>
  <si>
    <t>NA</t>
  </si>
  <si>
    <t>KONDISI AWAL (2023)</t>
  </si>
  <si>
    <t>TABEL 4 RENSTRA 2024-2026 : RENCANA PROGRAM KEGIATAN, SUBKEGIATAN DAN PENDANAAN KECAMATAN PADANG PANJANG BARAT</t>
  </si>
  <si>
    <t>TARGET TAHUN II RENSTRA</t>
  </si>
  <si>
    <t xml:space="preserve">TABEL RENJA 2025 : TUJUAN SASARAN KECAMATAN PADANG PANJANG BARAT </t>
  </si>
  <si>
    <t>Persentase</t>
  </si>
  <si>
    <t>Meningkatkan kualitas penyelenggaraan pemerintahan daerah dan pelayanan publik yang inovatif</t>
  </si>
  <si>
    <t>LAPORAN KINERJA KECAMATAN PADANG PANJANG BARAT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</si>
</sst>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0.0"/>
    <numFmt numFmtId="165" formatCode="_(* #,##0.00_);_(* \(#,##0.00\);_(* &quot;-&quot;??_);_(@_)"/>
    <numFmt numFmtId="166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 Narrow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Down"/>
    </fill>
    <fill>
      <patternFill patternType="lightUp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64"/>
      </bottom>
      <diagonal/>
    </border>
  </borders>
  <cellStyleXfs count="5">
    <xf numFmtId="0" fontId="0" fillId="0" borderId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4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5" xfId="0" applyFont="1" applyFill="1" applyBorder="1" applyAlignment="1">
      <alignment horizontal="right" vertical="top" wrapText="1"/>
    </xf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3" fillId="2" borderId="4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/>
    <xf numFmtId="0" fontId="1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wrapText="1"/>
    </xf>
    <xf numFmtId="0" fontId="1" fillId="0" borderId="1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0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4" fontId="0" fillId="0" borderId="0" xfId="0" applyNumberFormat="1" applyFill="1"/>
    <xf numFmtId="164" fontId="3" fillId="0" borderId="0" xfId="0" applyNumberFormat="1" applyFont="1" applyFill="1" applyBorder="1"/>
    <xf numFmtId="164" fontId="3" fillId="0" borderId="0" xfId="0" applyNumberFormat="1" applyFont="1" applyFill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top" wrapText="1"/>
    </xf>
    <xf numFmtId="3" fontId="3" fillId="4" borderId="1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/>
    </xf>
    <xf numFmtId="0" fontId="1" fillId="0" borderId="5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top" wrapText="1"/>
    </xf>
    <xf numFmtId="0" fontId="4" fillId="0" borderId="0" xfId="0" applyFont="1" applyFill="1"/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/>
    </xf>
    <xf numFmtId="0" fontId="7" fillId="0" borderId="6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7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7" fillId="0" borderId="5" xfId="0" applyFont="1" applyFill="1" applyBorder="1" applyAlignment="1">
      <alignment vertical="top"/>
    </xf>
    <xf numFmtId="164" fontId="4" fillId="0" borderId="0" xfId="0" applyNumberFormat="1" applyFont="1" applyFill="1"/>
    <xf numFmtId="164" fontId="7" fillId="0" borderId="6" xfId="0" applyNumberFormat="1" applyFont="1" applyFill="1" applyBorder="1" applyAlignment="1">
      <alignment vertical="top"/>
    </xf>
    <xf numFmtId="164" fontId="7" fillId="0" borderId="6" xfId="0" applyNumberFormat="1" applyFont="1" applyFill="1" applyBorder="1" applyAlignment="1">
      <alignment vertical="top" wrapText="1"/>
    </xf>
    <xf numFmtId="164" fontId="7" fillId="0" borderId="0" xfId="0" applyNumberFormat="1" applyFont="1" applyFill="1" applyBorder="1"/>
    <xf numFmtId="164" fontId="7" fillId="0" borderId="0" xfId="0" applyNumberFormat="1" applyFont="1" applyFill="1"/>
    <xf numFmtId="0" fontId="2" fillId="0" borderId="0" xfId="0" applyFont="1" applyFill="1" applyAlignme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1" fontId="1" fillId="0" borderId="1" xfId="1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9" fontId="3" fillId="0" borderId="1" xfId="0" applyNumberFormat="1" applyFont="1" applyBorder="1" applyAlignment="1">
      <alignment horizontal="right" vertical="top"/>
    </xf>
    <xf numFmtId="41" fontId="3" fillId="0" borderId="1" xfId="1" applyFont="1" applyBorder="1" applyAlignment="1">
      <alignment vertical="top"/>
    </xf>
    <xf numFmtId="41" fontId="3" fillId="0" borderId="1" xfId="1" applyFont="1" applyBorder="1" applyAlignment="1">
      <alignment horizontal="right" vertical="top"/>
    </xf>
    <xf numFmtId="10" fontId="3" fillId="0" borderId="1" xfId="0" applyNumberFormat="1" applyFont="1" applyBorder="1" applyAlignment="1">
      <alignment horizontal="right" vertical="top"/>
    </xf>
    <xf numFmtId="0" fontId="3" fillId="0" borderId="6" xfId="0" applyFont="1" applyBorder="1"/>
    <xf numFmtId="0" fontId="3" fillId="0" borderId="4" xfId="0" applyFont="1" applyBorder="1" applyAlignment="1">
      <alignment wrapText="1"/>
    </xf>
    <xf numFmtId="0" fontId="3" fillId="0" borderId="6" xfId="0" applyFont="1" applyBorder="1" applyAlignment="1"/>
    <xf numFmtId="0" fontId="1" fillId="0" borderId="6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wrapText="1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top" wrapText="1"/>
    </xf>
    <xf numFmtId="0" fontId="3" fillId="0" borderId="1" xfId="0" quotePrefix="1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7" fillId="0" borderId="6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3" fillId="0" borderId="5" xfId="2" applyNumberFormat="1" applyFont="1" applyBorder="1" applyAlignment="1">
      <alignment horizontal="right" vertical="top" wrapText="1"/>
    </xf>
    <xf numFmtId="10" fontId="3" fillId="0" borderId="1" xfId="2" applyNumberFormat="1" applyFont="1" applyBorder="1" applyAlignment="1">
      <alignment horizontal="right" vertical="top" wrapText="1"/>
    </xf>
    <xf numFmtId="10" fontId="3" fillId="0" borderId="4" xfId="2" applyNumberFormat="1" applyFont="1" applyBorder="1" applyAlignment="1">
      <alignment horizontal="right" vertical="top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0" fontId="3" fillId="0" borderId="1" xfId="2" applyNumberFormat="1" applyFont="1" applyBorder="1" applyAlignment="1">
      <alignment horizontal="center" vertical="top" wrapText="1"/>
    </xf>
    <xf numFmtId="10" fontId="3" fillId="0" borderId="5" xfId="2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9" fontId="3" fillId="0" borderId="1" xfId="2" applyFont="1" applyBorder="1" applyAlignment="1">
      <alignment horizontal="center" vertical="top" wrapText="1"/>
    </xf>
    <xf numFmtId="0" fontId="3" fillId="0" borderId="5" xfId="0" applyFont="1" applyBorder="1"/>
    <xf numFmtId="164" fontId="3" fillId="0" borderId="6" xfId="0" applyNumberFormat="1" applyFont="1" applyBorder="1"/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1" fontId="3" fillId="0" borderId="4" xfId="1" applyFont="1" applyFill="1" applyBorder="1" applyAlignment="1">
      <alignment vertical="top" wrapText="1"/>
    </xf>
    <xf numFmtId="10" fontId="3" fillId="0" borderId="4" xfId="2" applyNumberFormat="1" applyFont="1" applyFill="1" applyBorder="1" applyAlignment="1">
      <alignment horizontal="center" vertical="top" wrapText="1"/>
    </xf>
    <xf numFmtId="41" fontId="3" fillId="0" borderId="4" xfId="0" applyNumberFormat="1" applyFont="1" applyFill="1" applyBorder="1" applyAlignment="1">
      <alignment vertical="top" wrapText="1"/>
    </xf>
    <xf numFmtId="9" fontId="3" fillId="0" borderId="4" xfId="2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0" fontId="3" fillId="0" borderId="5" xfId="2" applyNumberFormat="1" applyFont="1" applyBorder="1" applyAlignment="1">
      <alignment vertical="top" wrapText="1"/>
    </xf>
    <xf numFmtId="10" fontId="3" fillId="0" borderId="1" xfId="0" applyNumberFormat="1" applyFont="1" applyBorder="1" applyAlignment="1">
      <alignment horizontal="right" vertical="top" wrapText="1"/>
    </xf>
    <xf numFmtId="41" fontId="3" fillId="0" borderId="1" xfId="1" applyFont="1" applyBorder="1" applyAlignment="1">
      <alignment horizontal="right" vertical="top" wrapText="1"/>
    </xf>
    <xf numFmtId="10" fontId="3" fillId="0" borderId="4" xfId="0" applyNumberFormat="1" applyFont="1" applyFill="1" applyBorder="1" applyAlignment="1">
      <alignment horizontal="center" vertical="top" wrapText="1"/>
    </xf>
    <xf numFmtId="10" fontId="3" fillId="0" borderId="4" xfId="2" applyNumberFormat="1" applyFont="1" applyFill="1" applyBorder="1" applyAlignment="1">
      <alignment vertical="top" wrapText="1"/>
    </xf>
    <xf numFmtId="9" fontId="3" fillId="0" borderId="1" xfId="2" applyFont="1" applyFill="1" applyBorder="1" applyAlignment="1">
      <alignment horizontal="right" vertical="top" wrapText="1"/>
    </xf>
    <xf numFmtId="10" fontId="3" fillId="0" borderId="1" xfId="2" applyNumberFormat="1" applyFont="1" applyFill="1" applyBorder="1" applyAlignment="1">
      <alignment horizontal="right" vertical="top" wrapText="1"/>
    </xf>
    <xf numFmtId="41" fontId="3" fillId="0" borderId="1" xfId="1" applyFont="1" applyFill="1" applyBorder="1" applyAlignment="1">
      <alignment horizontal="right" vertical="top" wrapText="1"/>
    </xf>
    <xf numFmtId="166" fontId="3" fillId="0" borderId="1" xfId="1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9" fontId="3" fillId="0" borderId="5" xfId="2" applyFont="1" applyFill="1" applyBorder="1" applyAlignment="1">
      <alignment horizontal="right" vertical="top" wrapText="1"/>
    </xf>
    <xf numFmtId="41" fontId="1" fillId="0" borderId="9" xfId="1" applyFont="1" applyFill="1" applyBorder="1" applyAlignment="1">
      <alignment horizontal="center" vertical="center"/>
    </xf>
    <xf numFmtId="41" fontId="3" fillId="3" borderId="5" xfId="1" applyFont="1" applyFill="1" applyBorder="1" applyAlignment="1">
      <alignment horizontal="right" vertical="top" wrapText="1"/>
    </xf>
    <xf numFmtId="41" fontId="3" fillId="0" borderId="5" xfId="1" applyFont="1" applyFill="1" applyBorder="1" applyAlignment="1">
      <alignment horizontal="right" vertical="top" wrapText="1"/>
    </xf>
    <xf numFmtId="41" fontId="3" fillId="0" borderId="0" xfId="1" applyFont="1" applyFill="1"/>
    <xf numFmtId="41" fontId="1" fillId="0" borderId="0" xfId="1" applyFont="1" applyFill="1" applyAlignment="1">
      <alignment horizontal="center" vertical="center"/>
    </xf>
    <xf numFmtId="41" fontId="3" fillId="0" borderId="0" xfId="1" applyFont="1" applyFill="1" applyAlignment="1">
      <alignment vertical="center"/>
    </xf>
    <xf numFmtId="41" fontId="0" fillId="0" borderId="0" xfId="1" applyFont="1" applyFill="1"/>
    <xf numFmtId="41" fontId="3" fillId="4" borderId="1" xfId="1" applyFont="1" applyFill="1" applyBorder="1" applyAlignment="1">
      <alignment horizontal="right" vertical="top" wrapText="1"/>
    </xf>
    <xf numFmtId="10" fontId="7" fillId="0" borderId="5" xfId="2" applyNumberFormat="1" applyFont="1" applyFill="1" applyBorder="1" applyAlignment="1">
      <alignment horizontal="right" vertical="top" wrapText="1"/>
    </xf>
    <xf numFmtId="2" fontId="3" fillId="0" borderId="5" xfId="0" applyNumberFormat="1" applyFont="1" applyFill="1" applyBorder="1" applyAlignment="1">
      <alignment horizontal="right" vertical="top" wrapText="1"/>
    </xf>
    <xf numFmtId="9" fontId="3" fillId="0" borderId="1" xfId="2" applyFont="1" applyBorder="1" applyAlignment="1">
      <alignment horizontal="right" vertical="top"/>
    </xf>
    <xf numFmtId="10" fontId="3" fillId="0" borderId="1" xfId="2" applyNumberFormat="1" applyFont="1" applyBorder="1" applyAlignment="1">
      <alignment horizontal="right" vertical="top"/>
    </xf>
    <xf numFmtId="41" fontId="3" fillId="0" borderId="1" xfId="1" applyNumberFormat="1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/>
    </xf>
    <xf numFmtId="41" fontId="3" fillId="0" borderId="4" xfId="0" applyNumberFormat="1" applyFont="1" applyBorder="1" applyAlignment="1">
      <alignment horizontal="right" vertical="top"/>
    </xf>
    <xf numFmtId="164" fontId="3" fillId="0" borderId="5" xfId="0" applyNumberFormat="1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7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1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vertical="top" wrapText="1"/>
    </xf>
    <xf numFmtId="164" fontId="3" fillId="0" borderId="25" xfId="0" applyNumberFormat="1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top" wrapText="1"/>
    </xf>
    <xf numFmtId="164" fontId="3" fillId="0" borderId="27" xfId="0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right" vertical="top" wrapText="1"/>
    </xf>
    <xf numFmtId="0" fontId="3" fillId="0" borderId="29" xfId="0" applyFont="1" applyFill="1" applyBorder="1" applyAlignment="1">
      <alignment horizontal="right" vertical="top" wrapText="1"/>
    </xf>
    <xf numFmtId="0" fontId="3" fillId="0" borderId="30" xfId="0" applyFont="1" applyBorder="1" applyAlignment="1">
      <alignment vertical="top" wrapText="1"/>
    </xf>
    <xf numFmtId="0" fontId="3" fillId="2" borderId="28" xfId="0" applyFont="1" applyFill="1" applyBorder="1" applyAlignment="1">
      <alignment vertical="top" wrapText="1"/>
    </xf>
    <xf numFmtId="3" fontId="3" fillId="0" borderId="31" xfId="0" applyNumberFormat="1" applyFont="1" applyFill="1" applyBorder="1" applyAlignment="1">
      <alignment horizontal="right" vertical="top" wrapText="1"/>
    </xf>
    <xf numFmtId="41" fontId="3" fillId="0" borderId="29" xfId="1" applyFont="1" applyFill="1" applyBorder="1" applyAlignment="1">
      <alignment horizontal="right" vertical="top" wrapText="1"/>
    </xf>
    <xf numFmtId="2" fontId="3" fillId="0" borderId="31" xfId="0" applyNumberFormat="1" applyFont="1" applyFill="1" applyBorder="1" applyAlignment="1">
      <alignment horizontal="right" vertical="top" wrapText="1"/>
    </xf>
    <xf numFmtId="0" fontId="3" fillId="0" borderId="32" xfId="0" applyFont="1" applyFill="1" applyBorder="1" applyAlignment="1">
      <alignment vertical="top" wrapText="1"/>
    </xf>
    <xf numFmtId="164" fontId="3" fillId="0" borderId="23" xfId="0" applyNumberFormat="1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right" vertical="top" wrapText="1"/>
    </xf>
    <xf numFmtId="10" fontId="3" fillId="0" borderId="3" xfId="2" applyNumberFormat="1" applyFont="1" applyFill="1" applyBorder="1" applyAlignment="1">
      <alignment horizontal="right" vertical="top" wrapText="1"/>
    </xf>
    <xf numFmtId="0" fontId="3" fillId="0" borderId="9" xfId="0" applyFont="1" applyFill="1" applyBorder="1" applyAlignment="1">
      <alignment horizontal="right" vertical="top" wrapText="1"/>
    </xf>
    <xf numFmtId="3" fontId="3" fillId="3" borderId="3" xfId="0" applyNumberFormat="1" applyFont="1" applyFill="1" applyBorder="1" applyAlignment="1">
      <alignment horizontal="right" vertical="top" wrapText="1"/>
    </xf>
    <xf numFmtId="0" fontId="3" fillId="3" borderId="9" xfId="0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right" vertical="top" wrapText="1"/>
    </xf>
    <xf numFmtId="41" fontId="3" fillId="3" borderId="9" xfId="1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24" xfId="0" applyFont="1" applyFill="1" applyBorder="1" applyAlignment="1">
      <alignment vertical="top" wrapText="1"/>
    </xf>
    <xf numFmtId="0" fontId="1" fillId="0" borderId="2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/>
    </xf>
    <xf numFmtId="41" fontId="1" fillId="0" borderId="35" xfId="1" applyFont="1" applyFill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10" fontId="3" fillId="0" borderId="1" xfId="0" applyNumberFormat="1" applyFont="1" applyBorder="1" applyAlignment="1">
      <alignment vertical="top" wrapText="1"/>
    </xf>
    <xf numFmtId="10" fontId="3" fillId="0" borderId="1" xfId="0" applyNumberFormat="1" applyFont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0" xfId="0" applyBorder="1"/>
    <xf numFmtId="0" fontId="1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1" fillId="0" borderId="0" xfId="0" applyFont="1" applyAlignment="1">
      <alignment vertical="center"/>
    </xf>
    <xf numFmtId="2" fontId="3" fillId="0" borderId="1" xfId="0" applyNumberFormat="1" applyFont="1" applyBorder="1" applyAlignment="1">
      <alignment vertical="top" wrapText="1"/>
    </xf>
    <xf numFmtId="10" fontId="3" fillId="0" borderId="5" xfId="0" applyNumberFormat="1" applyFont="1" applyBorder="1" applyAlignment="1">
      <alignment horizontal="right" vertical="top" wrapText="1"/>
    </xf>
    <xf numFmtId="9" fontId="7" fillId="0" borderId="1" xfId="2" applyFont="1" applyFill="1" applyBorder="1" applyAlignment="1">
      <alignment horizontal="right" vertical="top" wrapText="1"/>
    </xf>
    <xf numFmtId="10" fontId="7" fillId="0" borderId="1" xfId="2" applyNumberFormat="1" applyFont="1" applyFill="1" applyBorder="1" applyAlignment="1">
      <alignment horizontal="right" vertical="top" wrapText="1"/>
    </xf>
    <xf numFmtId="0" fontId="3" fillId="0" borderId="4" xfId="2" applyNumberFormat="1" applyFont="1" applyFill="1" applyBorder="1" applyAlignment="1">
      <alignment horizontal="center" vertical="top" wrapText="1"/>
    </xf>
    <xf numFmtId="0" fontId="3" fillId="4" borderId="4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7" fillId="0" borderId="1" xfId="2" applyNumberFormat="1" applyFont="1" applyFill="1" applyBorder="1" applyAlignment="1">
      <alignment horizontal="right" vertical="top" wrapText="1"/>
    </xf>
    <xf numFmtId="0" fontId="7" fillId="0" borderId="31" xfId="2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7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</cellXfs>
  <cellStyles count="5">
    <cellStyle name="Comma [0]" xfId="1" builtinId="6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NGUKURAN%20KINERJA%202025%20OPD%20RENSTRA%202024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UNJUK"/>
      <sheetName val="LKjIP 2024"/>
      <sheetName val="POHON KINERJA"/>
      <sheetName val="CASCADING"/>
      <sheetName val="TABEL TUSAR RENSTRA"/>
      <sheetName val="IKU 2025-2029"/>
      <sheetName val="TABEL PRO-KE-SUB RENSTRA"/>
      <sheetName val="TABEL TUSAR RENJA"/>
      <sheetName val="TABEL PROKESUB RENJA"/>
      <sheetName val="DPA 2025"/>
      <sheetName val="TABEL PK 2025"/>
      <sheetName val="RKT 2025"/>
      <sheetName val="RENAKSI 2025"/>
      <sheetName val="REALISASI RENAKSI TW I 2025"/>
      <sheetName val="REALISASI RENAKSI TW II 2025"/>
      <sheetName val="REALISASI RENAKSI TW III 2025"/>
      <sheetName val="REALISASI RENAKSI TW IV 2025"/>
      <sheetName val="LKjIP 2025"/>
    </sheetNames>
    <sheetDataSet>
      <sheetData sheetId="0"/>
      <sheetData sheetId="1"/>
      <sheetData sheetId="2"/>
      <sheetData sheetId="3">
        <row r="5">
          <cell r="A5" t="str">
            <v>1.</v>
          </cell>
          <cell r="G5" t="str">
            <v>1.</v>
          </cell>
        </row>
        <row r="6">
          <cell r="B6" t="str">
            <v>1.1.</v>
          </cell>
          <cell r="H6" t="str">
            <v>1.1.</v>
          </cell>
        </row>
        <row r="13">
          <cell r="B13" t="str">
            <v>1.2.</v>
          </cell>
          <cell r="H13" t="str">
            <v>1.1.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8"/>
  <sheetViews>
    <sheetView topLeftCell="A37" workbookViewId="0">
      <selection activeCell="H8" sqref="H8"/>
    </sheetView>
  </sheetViews>
  <sheetFormatPr defaultRowHeight="14.5" x14ac:dyDescent="0.35"/>
  <cols>
    <col min="1" max="2" width="2.54296875" customWidth="1"/>
    <col min="3" max="3" width="3" customWidth="1"/>
    <col min="4" max="4" width="22" customWidth="1"/>
    <col min="5" max="6" width="2.54296875" customWidth="1"/>
    <col min="7" max="7" width="3.26953125" customWidth="1"/>
    <col min="8" max="8" width="25.1796875" customWidth="1"/>
    <col min="9" max="9" width="8.54296875" style="111" customWidth="1"/>
    <col min="10" max="10" width="6.54296875" customWidth="1"/>
    <col min="11" max="11" width="10.1796875" customWidth="1"/>
    <col min="12" max="12" width="7.54296875" customWidth="1"/>
    <col min="13" max="13" width="10.1796875" customWidth="1"/>
    <col min="14" max="14" width="9.1796875" customWidth="1"/>
    <col min="15" max="15" width="9.26953125" customWidth="1"/>
    <col min="16" max="17" width="10.26953125" bestFit="1" customWidth="1"/>
    <col min="18" max="18" width="9.1796875" customWidth="1"/>
    <col min="19" max="19" width="34.7265625" customWidth="1"/>
    <col min="20" max="20" width="8.54296875" customWidth="1"/>
    <col min="21" max="21" width="12" customWidth="1"/>
  </cols>
  <sheetData>
    <row r="1" spans="1:21" s="3" customFormat="1" ht="15.75" x14ac:dyDescent="0.25">
      <c r="A1" s="331" t="s">
        <v>123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</row>
    <row r="3" spans="1:21" s="7" customFormat="1" ht="14.5" customHeight="1" x14ac:dyDescent="0.35">
      <c r="A3" s="337" t="s">
        <v>14</v>
      </c>
      <c r="B3" s="338"/>
      <c r="C3" s="338"/>
      <c r="D3" s="339"/>
      <c r="E3" s="337" t="s">
        <v>1</v>
      </c>
      <c r="F3" s="338"/>
      <c r="G3" s="338"/>
      <c r="H3" s="339"/>
      <c r="I3" s="332" t="s">
        <v>9</v>
      </c>
      <c r="J3" s="334" t="s">
        <v>20</v>
      </c>
      <c r="K3" s="335"/>
      <c r="L3" s="335"/>
      <c r="M3" s="336" t="s">
        <v>21</v>
      </c>
      <c r="N3" s="336"/>
      <c r="O3" s="336"/>
      <c r="P3" s="336" t="s">
        <v>12</v>
      </c>
      <c r="Q3" s="336"/>
      <c r="R3" s="336"/>
      <c r="S3" s="332" t="s">
        <v>10</v>
      </c>
      <c r="T3" s="332" t="s">
        <v>19</v>
      </c>
      <c r="U3" s="332" t="s">
        <v>28</v>
      </c>
    </row>
    <row r="4" spans="1:21" s="4" customFormat="1" ht="23" x14ac:dyDescent="0.25">
      <c r="A4" s="340"/>
      <c r="B4" s="341"/>
      <c r="C4" s="341"/>
      <c r="D4" s="342"/>
      <c r="E4" s="340"/>
      <c r="F4" s="341"/>
      <c r="G4" s="341"/>
      <c r="H4" s="342"/>
      <c r="I4" s="333"/>
      <c r="J4" s="175" t="s">
        <v>2</v>
      </c>
      <c r="K4" s="177" t="s">
        <v>11</v>
      </c>
      <c r="L4" s="176" t="s">
        <v>13</v>
      </c>
      <c r="M4" s="175" t="s">
        <v>24</v>
      </c>
      <c r="N4" s="177" t="s">
        <v>22</v>
      </c>
      <c r="O4" s="176" t="s">
        <v>23</v>
      </c>
      <c r="P4" s="172" t="s">
        <v>2</v>
      </c>
      <c r="Q4" s="172" t="s">
        <v>11</v>
      </c>
      <c r="R4" s="172" t="s">
        <v>13</v>
      </c>
      <c r="S4" s="333"/>
      <c r="T4" s="333"/>
      <c r="U4" s="333"/>
    </row>
    <row r="5" spans="1:21" s="32" customFormat="1" ht="27" customHeight="1" x14ac:dyDescent="0.25">
      <c r="A5" s="316" t="s">
        <v>60</v>
      </c>
      <c r="B5" s="317"/>
      <c r="C5" s="317"/>
      <c r="D5" s="318"/>
      <c r="E5" s="316" t="s">
        <v>61</v>
      </c>
      <c r="F5" s="317"/>
      <c r="G5" s="317"/>
      <c r="H5" s="317"/>
      <c r="I5" s="109"/>
      <c r="J5" s="26"/>
      <c r="K5" s="26"/>
      <c r="L5" s="26"/>
      <c r="M5" s="26"/>
      <c r="N5" s="26"/>
      <c r="O5" s="26"/>
      <c r="P5" s="26"/>
      <c r="Q5" s="28"/>
      <c r="R5" s="28"/>
      <c r="S5" s="23"/>
      <c r="T5" s="23"/>
      <c r="U5" s="23"/>
    </row>
    <row r="6" spans="1:21" s="32" customFormat="1" ht="23" customHeight="1" x14ac:dyDescent="0.25">
      <c r="A6" s="25"/>
      <c r="B6" s="317" t="s">
        <v>62</v>
      </c>
      <c r="C6" s="317"/>
      <c r="D6" s="318"/>
      <c r="E6" s="25"/>
      <c r="F6" s="317" t="s">
        <v>63</v>
      </c>
      <c r="G6" s="317"/>
      <c r="H6" s="317"/>
      <c r="I6" s="109" t="s">
        <v>71</v>
      </c>
      <c r="J6" s="107">
        <v>90</v>
      </c>
      <c r="K6" s="107">
        <v>90</v>
      </c>
      <c r="L6" s="108">
        <f>K6/J6</f>
        <v>1</v>
      </c>
      <c r="M6" s="26"/>
      <c r="N6" s="26"/>
      <c r="O6" s="26"/>
      <c r="P6" s="26"/>
      <c r="Q6" s="28"/>
      <c r="R6" s="28"/>
      <c r="S6" s="23"/>
      <c r="T6" s="23"/>
      <c r="U6" s="23"/>
    </row>
    <row r="7" spans="1:21" s="32" customFormat="1" ht="25" customHeight="1" x14ac:dyDescent="0.25">
      <c r="A7" s="25"/>
      <c r="B7" s="178"/>
      <c r="C7" s="317" t="s">
        <v>64</v>
      </c>
      <c r="D7" s="318"/>
      <c r="E7" s="25"/>
      <c r="F7" s="178"/>
      <c r="G7" s="317" t="s">
        <v>65</v>
      </c>
      <c r="H7" s="317"/>
      <c r="I7" s="109" t="s">
        <v>68</v>
      </c>
      <c r="J7" s="180">
        <v>3</v>
      </c>
      <c r="K7" s="180">
        <v>3</v>
      </c>
      <c r="L7" s="113">
        <f t="shared" ref="L7:L10" si="0">K7/J7</f>
        <v>1</v>
      </c>
      <c r="M7" s="26"/>
      <c r="N7" s="26"/>
      <c r="O7" s="26"/>
      <c r="P7" s="26"/>
      <c r="Q7" s="28"/>
      <c r="R7" s="28"/>
      <c r="S7" s="23"/>
      <c r="T7" s="23"/>
      <c r="U7" s="23"/>
    </row>
    <row r="8" spans="1:21" s="32" customFormat="1" ht="36.5" customHeight="1" x14ac:dyDescent="0.35">
      <c r="A8" s="25"/>
      <c r="B8" s="178"/>
      <c r="C8" s="178"/>
      <c r="D8" s="179" t="s">
        <v>66</v>
      </c>
      <c r="E8" s="25"/>
      <c r="F8" s="178"/>
      <c r="G8" s="178"/>
      <c r="H8" s="179" t="s">
        <v>67</v>
      </c>
      <c r="I8" s="181" t="s">
        <v>221</v>
      </c>
      <c r="J8" s="180">
        <v>8</v>
      </c>
      <c r="K8" s="180">
        <v>8</v>
      </c>
      <c r="L8" s="113">
        <f t="shared" si="0"/>
        <v>1</v>
      </c>
      <c r="M8" s="26"/>
      <c r="N8" s="26"/>
      <c r="O8" s="26"/>
      <c r="P8" s="114">
        <v>179812650</v>
      </c>
      <c r="Q8" s="115">
        <v>173938750</v>
      </c>
      <c r="R8" s="116">
        <f>Q8/P8</f>
        <v>0.9673332215503192</v>
      </c>
      <c r="S8" s="23"/>
      <c r="T8" s="23"/>
      <c r="U8" s="23"/>
    </row>
    <row r="9" spans="1:21" s="32" customFormat="1" ht="23" x14ac:dyDescent="0.35">
      <c r="A9" s="25"/>
      <c r="B9" s="178"/>
      <c r="C9" s="178"/>
      <c r="D9" s="179" t="s">
        <v>72</v>
      </c>
      <c r="E9" s="25"/>
      <c r="F9" s="178"/>
      <c r="G9" s="178"/>
      <c r="H9" s="179" t="s">
        <v>74</v>
      </c>
      <c r="I9" s="181" t="s">
        <v>69</v>
      </c>
      <c r="J9" s="180">
        <v>2</v>
      </c>
      <c r="K9" s="180">
        <v>1</v>
      </c>
      <c r="L9" s="113">
        <f t="shared" si="0"/>
        <v>0.5</v>
      </c>
      <c r="M9" s="26"/>
      <c r="N9" s="26"/>
      <c r="O9" s="26"/>
      <c r="P9" s="115">
        <v>201960000</v>
      </c>
      <c r="Q9" s="114">
        <v>45000000</v>
      </c>
      <c r="R9" s="116">
        <f t="shared" ref="R9" si="1">Q9/P9</f>
        <v>0.22281639928698752</v>
      </c>
      <c r="S9" s="23"/>
      <c r="T9" s="23"/>
      <c r="U9" s="23"/>
    </row>
    <row r="10" spans="1:21" s="32" customFormat="1" ht="46" x14ac:dyDescent="0.35">
      <c r="A10" s="25"/>
      <c r="B10" s="178"/>
      <c r="C10" s="178"/>
      <c r="D10" s="179" t="s">
        <v>73</v>
      </c>
      <c r="E10" s="25"/>
      <c r="F10" s="178"/>
      <c r="G10" s="178"/>
      <c r="H10" s="179" t="s">
        <v>75</v>
      </c>
      <c r="I10" s="181" t="s">
        <v>70</v>
      </c>
      <c r="J10" s="180">
        <v>9</v>
      </c>
      <c r="K10" s="180">
        <v>9</v>
      </c>
      <c r="L10" s="113">
        <f t="shared" si="0"/>
        <v>1</v>
      </c>
      <c r="M10" s="26"/>
      <c r="N10" s="26"/>
      <c r="O10" s="26"/>
      <c r="P10" s="115">
        <v>535395150</v>
      </c>
      <c r="Q10" s="114">
        <v>398259420</v>
      </c>
      <c r="R10" s="116">
        <f>Q10/P10</f>
        <v>0.74386071670615617</v>
      </c>
      <c r="S10" s="23"/>
      <c r="T10" s="23"/>
      <c r="U10" s="23"/>
    </row>
    <row r="11" spans="1:21" s="32" customFormat="1" ht="13.5" customHeight="1" x14ac:dyDescent="0.25">
      <c r="A11" s="157"/>
      <c r="B11" s="117"/>
      <c r="C11" s="317" t="s">
        <v>76</v>
      </c>
      <c r="D11" s="318"/>
      <c r="E11" s="25"/>
      <c r="F11" s="178"/>
      <c r="G11" s="317" t="s">
        <v>77</v>
      </c>
      <c r="H11" s="318"/>
      <c r="I11" s="180" t="s">
        <v>78</v>
      </c>
      <c r="J11" s="180">
        <v>133</v>
      </c>
      <c r="K11" s="180">
        <v>133</v>
      </c>
      <c r="L11" s="113">
        <f t="shared" ref="L11:L16" si="2">K11/J11</f>
        <v>1</v>
      </c>
      <c r="M11" s="26"/>
      <c r="N11" s="26"/>
      <c r="O11" s="26"/>
      <c r="P11" s="114"/>
      <c r="Q11" s="114"/>
      <c r="R11" s="116"/>
      <c r="S11" s="23"/>
      <c r="T11" s="23"/>
      <c r="U11" s="23"/>
    </row>
    <row r="12" spans="1:21" s="32" customFormat="1" ht="23" x14ac:dyDescent="0.25">
      <c r="A12" s="157"/>
      <c r="B12" s="117"/>
      <c r="C12" s="117"/>
      <c r="D12" s="118" t="s">
        <v>79</v>
      </c>
      <c r="E12" s="25"/>
      <c r="F12" s="178"/>
      <c r="G12" s="119"/>
      <c r="H12" s="179" t="s">
        <v>80</v>
      </c>
      <c r="I12" s="180" t="s">
        <v>27</v>
      </c>
      <c r="J12" s="180">
        <v>8</v>
      </c>
      <c r="K12" s="180">
        <v>8</v>
      </c>
      <c r="L12" s="113">
        <f t="shared" si="2"/>
        <v>1</v>
      </c>
      <c r="M12" s="26"/>
      <c r="N12" s="26"/>
      <c r="O12" s="26"/>
      <c r="P12" s="114">
        <v>2865051850</v>
      </c>
      <c r="Q12" s="114">
        <v>2864829800</v>
      </c>
      <c r="R12" s="116">
        <f>Q12/P12</f>
        <v>0.99992249703962599</v>
      </c>
      <c r="S12" s="23"/>
      <c r="T12" s="23"/>
      <c r="U12" s="23"/>
    </row>
    <row r="13" spans="1:21" s="32" customFormat="1" ht="42" customHeight="1" x14ac:dyDescent="0.35">
      <c r="A13" s="328" t="s">
        <v>81</v>
      </c>
      <c r="B13" s="329"/>
      <c r="C13" s="329"/>
      <c r="D13" s="330"/>
      <c r="E13" s="329" t="s">
        <v>82</v>
      </c>
      <c r="F13" s="329"/>
      <c r="G13" s="329"/>
      <c r="H13" s="330"/>
      <c r="I13" s="121" t="s">
        <v>71</v>
      </c>
      <c r="J13" s="122">
        <v>97.85</v>
      </c>
      <c r="K13" s="122">
        <v>97.75</v>
      </c>
      <c r="L13" s="108">
        <f t="shared" si="2"/>
        <v>0.99897802759325505</v>
      </c>
      <c r="M13" s="26"/>
      <c r="N13" s="26"/>
      <c r="O13" s="26"/>
      <c r="P13" s="26"/>
      <c r="Q13" s="28"/>
      <c r="R13" s="28"/>
      <c r="S13" s="23"/>
      <c r="T13" s="23"/>
      <c r="U13" s="23"/>
    </row>
    <row r="14" spans="1:21" s="32" customFormat="1" ht="25.5" customHeight="1" x14ac:dyDescent="0.25">
      <c r="A14" s="157"/>
      <c r="B14" s="329" t="s">
        <v>83</v>
      </c>
      <c r="C14" s="329"/>
      <c r="D14" s="330"/>
      <c r="E14" s="120"/>
      <c r="F14" s="329" t="s">
        <v>86</v>
      </c>
      <c r="G14" s="329"/>
      <c r="H14" s="330"/>
      <c r="I14" s="121" t="s">
        <v>71</v>
      </c>
      <c r="J14" s="122">
        <v>1</v>
      </c>
      <c r="K14" s="122">
        <v>1</v>
      </c>
      <c r="L14" s="108">
        <f t="shared" si="2"/>
        <v>1</v>
      </c>
      <c r="M14" s="26"/>
      <c r="N14" s="26"/>
      <c r="O14" s="26"/>
      <c r="P14" s="26"/>
      <c r="Q14" s="28"/>
      <c r="R14" s="28"/>
      <c r="S14" s="23"/>
      <c r="T14" s="23"/>
      <c r="U14" s="23"/>
    </row>
    <row r="15" spans="1:21" s="32" customFormat="1" ht="11.5" x14ac:dyDescent="0.25">
      <c r="A15" s="157"/>
      <c r="B15" s="123"/>
      <c r="C15" s="317" t="s">
        <v>84</v>
      </c>
      <c r="D15" s="318"/>
      <c r="E15" s="117"/>
      <c r="F15" s="117"/>
      <c r="G15" s="317" t="s">
        <v>87</v>
      </c>
      <c r="H15" s="318"/>
      <c r="I15" s="109" t="s">
        <v>89</v>
      </c>
      <c r="J15" s="180">
        <v>4</v>
      </c>
      <c r="K15" s="180">
        <v>4</v>
      </c>
      <c r="L15" s="108">
        <f t="shared" si="2"/>
        <v>1</v>
      </c>
      <c r="M15" s="26"/>
      <c r="N15" s="26"/>
      <c r="O15" s="26"/>
      <c r="P15" s="26"/>
      <c r="Q15" s="28"/>
      <c r="R15" s="28"/>
      <c r="S15" s="23"/>
      <c r="T15" s="23"/>
      <c r="U15" s="23"/>
    </row>
    <row r="16" spans="1:21" s="32" customFormat="1" ht="57.5" x14ac:dyDescent="0.25">
      <c r="A16" s="157"/>
      <c r="B16" s="117"/>
      <c r="C16" s="117"/>
      <c r="D16" s="179" t="s">
        <v>85</v>
      </c>
      <c r="E16" s="117"/>
      <c r="F16" s="117"/>
      <c r="G16" s="117"/>
      <c r="H16" s="179" t="s">
        <v>88</v>
      </c>
      <c r="I16" s="109" t="s">
        <v>90</v>
      </c>
      <c r="J16" s="180">
        <v>680</v>
      </c>
      <c r="K16" s="180">
        <v>680</v>
      </c>
      <c r="L16" s="113">
        <f t="shared" si="2"/>
        <v>1</v>
      </c>
      <c r="M16" s="26"/>
      <c r="N16" s="26"/>
      <c r="O16" s="26"/>
      <c r="P16" s="114">
        <v>1661592300</v>
      </c>
      <c r="Q16" s="114">
        <v>1623715194</v>
      </c>
      <c r="R16" s="116">
        <f>Q16/P16</f>
        <v>0.97720433225406733</v>
      </c>
      <c r="S16" s="23"/>
      <c r="T16" s="23"/>
      <c r="U16" s="23"/>
    </row>
    <row r="17" spans="1:21" s="32" customFormat="1" ht="11.5" x14ac:dyDescent="0.35">
      <c r="A17" s="25"/>
      <c r="B17" s="178"/>
      <c r="C17" s="317" t="s">
        <v>91</v>
      </c>
      <c r="D17" s="318"/>
      <c r="E17" s="25"/>
      <c r="F17" s="178"/>
      <c r="G17" s="317" t="s">
        <v>93</v>
      </c>
      <c r="H17" s="318"/>
      <c r="I17" s="109" t="s">
        <v>70</v>
      </c>
      <c r="J17" s="180">
        <v>8</v>
      </c>
      <c r="K17" s="180">
        <v>8</v>
      </c>
      <c r="L17" s="113">
        <f t="shared" ref="L17:L21" si="3">K17/J17</f>
        <v>1</v>
      </c>
      <c r="M17" s="26"/>
      <c r="N17" s="26"/>
      <c r="O17" s="26"/>
      <c r="P17" s="26"/>
      <c r="Q17" s="28"/>
      <c r="R17" s="28"/>
      <c r="S17" s="23"/>
      <c r="T17" s="23"/>
      <c r="U17" s="23"/>
    </row>
    <row r="18" spans="1:21" s="32" customFormat="1" ht="36.5" customHeight="1" x14ac:dyDescent="0.35">
      <c r="A18" s="25"/>
      <c r="B18" s="178"/>
      <c r="C18" s="173"/>
      <c r="D18" s="174" t="s">
        <v>92</v>
      </c>
      <c r="E18" s="25"/>
      <c r="F18" s="178"/>
      <c r="G18" s="173"/>
      <c r="H18" s="174" t="s">
        <v>93</v>
      </c>
      <c r="I18" s="109" t="s">
        <v>89</v>
      </c>
      <c r="J18" s="180">
        <v>8</v>
      </c>
      <c r="K18" s="180">
        <v>8</v>
      </c>
      <c r="L18" s="113">
        <f t="shared" si="3"/>
        <v>1</v>
      </c>
      <c r="M18" s="26"/>
      <c r="N18" s="26"/>
      <c r="O18" s="26"/>
      <c r="P18" s="114">
        <v>2562482400</v>
      </c>
      <c r="Q18" s="114">
        <v>2484082108</v>
      </c>
      <c r="R18" s="116">
        <f>Q18/P18</f>
        <v>0.96940455395908276</v>
      </c>
      <c r="S18" s="23"/>
      <c r="T18" s="23"/>
      <c r="U18" s="23"/>
    </row>
    <row r="19" spans="1:21" s="32" customFormat="1" ht="11.5" x14ac:dyDescent="0.35">
      <c r="A19" s="25"/>
      <c r="B19" s="321" t="s">
        <v>94</v>
      </c>
      <c r="C19" s="321"/>
      <c r="D19" s="322"/>
      <c r="E19" s="25"/>
      <c r="F19" s="321" t="s">
        <v>96</v>
      </c>
      <c r="G19" s="321"/>
      <c r="H19" s="322"/>
      <c r="I19" s="121" t="s">
        <v>89</v>
      </c>
      <c r="J19" s="124">
        <v>10</v>
      </c>
      <c r="K19" s="124">
        <v>10</v>
      </c>
      <c r="L19" s="108">
        <f t="shared" si="3"/>
        <v>1</v>
      </c>
      <c r="M19" s="26"/>
      <c r="N19" s="26"/>
      <c r="O19" s="26"/>
      <c r="P19" s="26"/>
      <c r="Q19" s="28"/>
      <c r="R19" s="28"/>
      <c r="S19" s="23"/>
      <c r="T19" s="23"/>
      <c r="U19" s="23"/>
    </row>
    <row r="20" spans="1:21" s="32" customFormat="1" ht="11.5" x14ac:dyDescent="0.25">
      <c r="A20" s="25"/>
      <c r="B20" s="117"/>
      <c r="C20" s="323" t="s">
        <v>94</v>
      </c>
      <c r="D20" s="324"/>
      <c r="E20" s="25"/>
      <c r="F20" s="117"/>
      <c r="G20" s="323" t="s">
        <v>97</v>
      </c>
      <c r="H20" s="324"/>
      <c r="I20" s="109" t="s">
        <v>27</v>
      </c>
      <c r="J20" s="125">
        <v>2</v>
      </c>
      <c r="K20" s="125">
        <v>2</v>
      </c>
      <c r="L20" s="113">
        <f t="shared" si="3"/>
        <v>1</v>
      </c>
      <c r="M20" s="26"/>
      <c r="N20" s="26"/>
      <c r="O20" s="26"/>
      <c r="P20" s="26"/>
      <c r="Q20" s="26"/>
      <c r="R20" s="26"/>
      <c r="S20" s="23"/>
      <c r="T20" s="23"/>
      <c r="U20" s="23"/>
    </row>
    <row r="21" spans="1:21" s="32" customFormat="1" ht="46.5" customHeight="1" x14ac:dyDescent="0.25">
      <c r="A21" s="25"/>
      <c r="B21" s="117"/>
      <c r="C21" s="178"/>
      <c r="D21" s="179" t="s">
        <v>95</v>
      </c>
      <c r="E21" s="25"/>
      <c r="F21" s="117"/>
      <c r="G21" s="178"/>
      <c r="H21" s="179" t="s">
        <v>98</v>
      </c>
      <c r="I21" s="109" t="s">
        <v>89</v>
      </c>
      <c r="J21" s="125">
        <v>108</v>
      </c>
      <c r="K21" s="125">
        <v>108</v>
      </c>
      <c r="L21" s="113">
        <f t="shared" si="3"/>
        <v>1</v>
      </c>
      <c r="M21" s="26"/>
      <c r="N21" s="26"/>
      <c r="O21" s="26"/>
      <c r="P21" s="114">
        <v>22780800</v>
      </c>
      <c r="Q21" s="114">
        <v>15424550</v>
      </c>
      <c r="R21" s="116">
        <f>Q21/P21</f>
        <v>0.67708552816406797</v>
      </c>
      <c r="S21" s="23"/>
      <c r="T21" s="23"/>
      <c r="U21" s="23"/>
    </row>
    <row r="22" spans="1:21" s="32" customFormat="1" ht="11.5" x14ac:dyDescent="0.35">
      <c r="A22" s="25"/>
      <c r="B22" s="178"/>
      <c r="C22" s="178"/>
      <c r="D22" s="179"/>
      <c r="E22" s="25"/>
      <c r="F22" s="178"/>
      <c r="G22" s="178"/>
      <c r="H22" s="179"/>
      <c r="I22" s="181"/>
      <c r="J22" s="26"/>
      <c r="K22" s="26"/>
      <c r="L22" s="26"/>
      <c r="M22" s="26"/>
      <c r="N22" s="26"/>
      <c r="O22" s="26"/>
      <c r="P22" s="26"/>
      <c r="Q22" s="28"/>
      <c r="R22" s="28"/>
      <c r="S22" s="23"/>
      <c r="T22" s="23"/>
      <c r="U22" s="23"/>
    </row>
    <row r="23" spans="1:21" s="32" customFormat="1" ht="35" customHeight="1" x14ac:dyDescent="0.35">
      <c r="A23" s="25"/>
      <c r="B23" s="321" t="s">
        <v>99</v>
      </c>
      <c r="C23" s="321"/>
      <c r="D23" s="322"/>
      <c r="E23" s="25"/>
      <c r="F23" s="321" t="s">
        <v>103</v>
      </c>
      <c r="G23" s="321"/>
      <c r="H23" s="322"/>
      <c r="I23" s="121" t="s">
        <v>71</v>
      </c>
      <c r="J23" s="126">
        <v>1</v>
      </c>
      <c r="K23" s="126">
        <v>1</v>
      </c>
      <c r="L23" s="108">
        <f t="shared" ref="L23:L26" si="4">K23/J23</f>
        <v>1</v>
      </c>
      <c r="M23" s="26"/>
      <c r="N23" s="26"/>
      <c r="O23" s="26"/>
      <c r="P23" s="26"/>
      <c r="Q23" s="28"/>
      <c r="R23" s="28"/>
      <c r="S23" s="23"/>
      <c r="T23" s="23"/>
      <c r="U23" s="23"/>
    </row>
    <row r="24" spans="1:21" s="32" customFormat="1" ht="11.5" x14ac:dyDescent="0.35">
      <c r="A24" s="25"/>
      <c r="B24" s="178"/>
      <c r="C24" s="323" t="s">
        <v>100</v>
      </c>
      <c r="D24" s="324"/>
      <c r="E24" s="25"/>
      <c r="F24" s="178"/>
      <c r="G24" s="323" t="s">
        <v>104</v>
      </c>
      <c r="H24" s="324"/>
      <c r="I24" s="109" t="s">
        <v>107</v>
      </c>
      <c r="J24" s="127">
        <v>5</v>
      </c>
      <c r="K24" s="127">
        <v>5</v>
      </c>
      <c r="L24" s="113">
        <f t="shared" si="4"/>
        <v>1</v>
      </c>
      <c r="M24" s="26"/>
      <c r="N24" s="26"/>
      <c r="O24" s="26"/>
      <c r="P24" s="26"/>
      <c r="Q24" s="28"/>
      <c r="R24" s="28"/>
      <c r="S24" s="23"/>
      <c r="T24" s="23"/>
      <c r="U24" s="23"/>
    </row>
    <row r="25" spans="1:21" s="32" customFormat="1" ht="23" x14ac:dyDescent="0.35">
      <c r="A25" s="25"/>
      <c r="B25" s="178"/>
      <c r="C25" s="178"/>
      <c r="D25" s="179" t="s">
        <v>101</v>
      </c>
      <c r="E25" s="25"/>
      <c r="F25" s="178"/>
      <c r="G25" s="178"/>
      <c r="H25" s="179" t="s">
        <v>105</v>
      </c>
      <c r="I25" s="109" t="s">
        <v>108</v>
      </c>
      <c r="J25" s="125">
        <v>6</v>
      </c>
      <c r="K25" s="125">
        <v>6</v>
      </c>
      <c r="L25" s="113">
        <f t="shared" si="4"/>
        <v>1</v>
      </c>
      <c r="M25" s="26"/>
      <c r="N25" s="26"/>
      <c r="O25" s="26"/>
      <c r="P25" s="114">
        <v>7487300</v>
      </c>
      <c r="Q25" s="114">
        <v>7178800</v>
      </c>
      <c r="R25" s="116">
        <f t="shared" ref="R25:R26" si="5">Q25/P25</f>
        <v>0.95879689607735763</v>
      </c>
      <c r="S25" s="23"/>
      <c r="T25" s="23"/>
      <c r="U25" s="23"/>
    </row>
    <row r="26" spans="1:21" s="32" customFormat="1" ht="61.5" customHeight="1" x14ac:dyDescent="0.35">
      <c r="A26" s="25"/>
      <c r="B26" s="178"/>
      <c r="C26" s="178"/>
      <c r="D26" s="179" t="s">
        <v>102</v>
      </c>
      <c r="E26" s="25"/>
      <c r="F26" s="178"/>
      <c r="G26" s="178"/>
      <c r="H26" s="179" t="s">
        <v>106</v>
      </c>
      <c r="I26" s="109" t="s">
        <v>109</v>
      </c>
      <c r="J26" s="125">
        <v>170</v>
      </c>
      <c r="K26" s="125">
        <v>170</v>
      </c>
      <c r="L26" s="113">
        <f t="shared" si="4"/>
        <v>1</v>
      </c>
      <c r="M26" s="26"/>
      <c r="N26" s="26"/>
      <c r="O26" s="26"/>
      <c r="P26" s="114">
        <v>233713300</v>
      </c>
      <c r="Q26" s="114">
        <v>215955675</v>
      </c>
      <c r="R26" s="116">
        <f t="shared" si="5"/>
        <v>0.9240196214763986</v>
      </c>
      <c r="S26" s="23"/>
      <c r="T26" s="23"/>
      <c r="U26" s="23"/>
    </row>
    <row r="27" spans="1:21" s="4" customFormat="1" ht="11.5" x14ac:dyDescent="0.25">
      <c r="B27" s="15"/>
      <c r="C27" s="16"/>
      <c r="D27" s="16"/>
      <c r="E27" s="15"/>
      <c r="F27" s="15"/>
      <c r="G27" s="16"/>
      <c r="H27" s="16"/>
      <c r="I27" s="110"/>
    </row>
    <row r="28" spans="1:21" s="4" customFormat="1" ht="14.5" customHeight="1" x14ac:dyDescent="0.25">
      <c r="I28" s="106"/>
      <c r="S28" s="343" t="s">
        <v>219</v>
      </c>
      <c r="T28" s="343"/>
      <c r="U28" s="343"/>
    </row>
    <row r="29" spans="1:21" s="4" customFormat="1" ht="14.5" customHeight="1" x14ac:dyDescent="0.25">
      <c r="I29" s="106"/>
      <c r="S29" s="344" t="s">
        <v>120</v>
      </c>
      <c r="T29" s="344"/>
      <c r="U29" s="344"/>
    </row>
    <row r="30" spans="1:21" s="4" customFormat="1" ht="11.5" x14ac:dyDescent="0.25">
      <c r="I30" s="106"/>
    </row>
    <row r="31" spans="1:21" s="4" customFormat="1" ht="11.5" x14ac:dyDescent="0.25">
      <c r="I31" s="106"/>
      <c r="S31" s="7"/>
      <c r="T31" s="7"/>
      <c r="U31" s="7"/>
    </row>
    <row r="32" spans="1:21" s="4" customFormat="1" ht="11.5" x14ac:dyDescent="0.25">
      <c r="A32" s="325" t="s">
        <v>57</v>
      </c>
      <c r="B32" s="326"/>
      <c r="C32" s="326"/>
      <c r="D32" s="326"/>
      <c r="E32" s="326"/>
      <c r="F32" s="327"/>
      <c r="G32" s="327"/>
      <c r="H32" s="327"/>
      <c r="I32" s="327"/>
      <c r="J32" s="327"/>
      <c r="K32" s="18"/>
      <c r="L32" s="18"/>
      <c r="M32" s="18"/>
      <c r="N32" s="18"/>
      <c r="O32" s="18"/>
      <c r="S32" s="5"/>
      <c r="T32" s="5"/>
      <c r="U32" s="5"/>
    </row>
    <row r="33" spans="1:21" s="7" customFormat="1" ht="14.5" customHeight="1" x14ac:dyDescent="0.25">
      <c r="A33" s="2" t="s">
        <v>0</v>
      </c>
      <c r="B33" s="319" t="s">
        <v>6</v>
      </c>
      <c r="C33" s="320"/>
      <c r="D33" s="320"/>
      <c r="E33" s="320"/>
      <c r="F33" s="315" t="s">
        <v>4</v>
      </c>
      <c r="G33" s="315"/>
      <c r="H33" s="315"/>
      <c r="I33" s="315"/>
      <c r="J33" s="315"/>
      <c r="K33" s="315"/>
      <c r="L33" s="105" t="s">
        <v>5</v>
      </c>
      <c r="M33" s="18"/>
      <c r="N33" s="18"/>
      <c r="O33" s="18"/>
      <c r="S33" s="345" t="s">
        <v>121</v>
      </c>
      <c r="T33" s="345"/>
      <c r="U33" s="345"/>
    </row>
    <row r="34" spans="1:21" s="5" customFormat="1" ht="15.75" customHeight="1" x14ac:dyDescent="0.25">
      <c r="A34" s="112">
        <v>1</v>
      </c>
      <c r="B34" s="128" t="s">
        <v>110</v>
      </c>
      <c r="C34" s="78"/>
      <c r="D34" s="78"/>
      <c r="E34" s="129"/>
      <c r="F34" s="314" t="s">
        <v>115</v>
      </c>
      <c r="G34" s="314"/>
      <c r="H34" s="314"/>
      <c r="I34" s="314"/>
      <c r="J34" s="314"/>
      <c r="K34" s="314"/>
      <c r="L34" s="79"/>
      <c r="M34" s="20"/>
      <c r="N34" s="20"/>
      <c r="O34" s="20"/>
      <c r="S34" s="344" t="s">
        <v>122</v>
      </c>
      <c r="T34" s="344"/>
      <c r="U34" s="344"/>
    </row>
    <row r="35" spans="1:21" s="5" customFormat="1" ht="24.75" customHeight="1" x14ac:dyDescent="0.35">
      <c r="A35" s="112">
        <v>2</v>
      </c>
      <c r="B35" s="316" t="s">
        <v>111</v>
      </c>
      <c r="C35" s="317"/>
      <c r="D35" s="317"/>
      <c r="E35" s="318"/>
      <c r="F35" s="314" t="s">
        <v>116</v>
      </c>
      <c r="G35" s="314"/>
      <c r="H35" s="314"/>
      <c r="I35" s="314"/>
      <c r="J35" s="314"/>
      <c r="K35" s="314"/>
      <c r="L35" s="79"/>
      <c r="M35" s="20"/>
      <c r="N35" s="20"/>
      <c r="O35" s="20"/>
    </row>
    <row r="36" spans="1:21" s="5" customFormat="1" ht="16.5" customHeight="1" x14ac:dyDescent="0.35">
      <c r="A36" s="112">
        <v>3</v>
      </c>
      <c r="B36" s="316" t="s">
        <v>112</v>
      </c>
      <c r="C36" s="317"/>
      <c r="D36" s="317"/>
      <c r="E36" s="318"/>
      <c r="F36" s="314" t="s">
        <v>117</v>
      </c>
      <c r="G36" s="314"/>
      <c r="H36" s="314"/>
      <c r="I36" s="314"/>
      <c r="J36" s="314"/>
      <c r="K36" s="314"/>
      <c r="L36" s="79"/>
      <c r="M36" s="20"/>
      <c r="N36" s="20"/>
      <c r="O36" s="20"/>
    </row>
    <row r="37" spans="1:21" s="5" customFormat="1" ht="15" customHeight="1" x14ac:dyDescent="0.35">
      <c r="A37" s="112">
        <v>4</v>
      </c>
      <c r="B37" s="316" t="s">
        <v>113</v>
      </c>
      <c r="C37" s="317"/>
      <c r="D37" s="317"/>
      <c r="E37" s="318"/>
      <c r="F37" s="314" t="s">
        <v>118</v>
      </c>
      <c r="G37" s="314"/>
      <c r="H37" s="314"/>
      <c r="I37" s="314"/>
      <c r="J37" s="314"/>
      <c r="K37" s="314"/>
      <c r="L37" s="79"/>
      <c r="M37" s="20"/>
      <c r="N37" s="20"/>
      <c r="O37" s="20"/>
    </row>
    <row r="38" spans="1:21" s="5" customFormat="1" ht="13.5" customHeight="1" x14ac:dyDescent="0.35">
      <c r="A38" s="112">
        <v>5</v>
      </c>
      <c r="B38" s="316" t="s">
        <v>114</v>
      </c>
      <c r="C38" s="317"/>
      <c r="D38" s="317"/>
      <c r="E38" s="318"/>
      <c r="F38" s="314" t="s">
        <v>119</v>
      </c>
      <c r="G38" s="314"/>
      <c r="H38" s="314"/>
      <c r="I38" s="314"/>
      <c r="J38" s="314"/>
      <c r="K38" s="314"/>
      <c r="L38" s="79"/>
      <c r="M38" s="20"/>
      <c r="N38" s="20"/>
      <c r="O38" s="20"/>
    </row>
    <row r="39" spans="1:21" s="4" customFormat="1" ht="11.5" x14ac:dyDescent="0.25">
      <c r="I39" s="106"/>
    </row>
    <row r="40" spans="1:21" s="4" customFormat="1" ht="11.5" x14ac:dyDescent="0.25">
      <c r="I40" s="106"/>
    </row>
    <row r="41" spans="1:21" s="4" customFormat="1" ht="11.5" x14ac:dyDescent="0.25">
      <c r="I41" s="106"/>
    </row>
    <row r="42" spans="1:21" s="4" customFormat="1" ht="11.5" x14ac:dyDescent="0.25">
      <c r="I42" s="106"/>
    </row>
    <row r="43" spans="1:21" s="4" customFormat="1" ht="11.5" x14ac:dyDescent="0.25">
      <c r="I43" s="106"/>
    </row>
    <row r="44" spans="1:21" s="4" customFormat="1" ht="11.5" x14ac:dyDescent="0.25">
      <c r="I44" s="106"/>
    </row>
    <row r="45" spans="1:21" s="4" customFormat="1" ht="11.5" x14ac:dyDescent="0.25">
      <c r="I45" s="106"/>
    </row>
    <row r="46" spans="1:21" s="4" customFormat="1" ht="11.5" x14ac:dyDescent="0.25">
      <c r="I46" s="106"/>
    </row>
    <row r="47" spans="1:21" s="4" customFormat="1" ht="11.5" x14ac:dyDescent="0.25">
      <c r="I47" s="106"/>
    </row>
    <row r="48" spans="1:21" s="4" customFormat="1" ht="11.5" x14ac:dyDescent="0.25">
      <c r="I48" s="106"/>
    </row>
    <row r="49" spans="9:9" s="4" customFormat="1" ht="11.5" x14ac:dyDescent="0.25">
      <c r="I49" s="106"/>
    </row>
    <row r="50" spans="9:9" s="4" customFormat="1" ht="11.5" x14ac:dyDescent="0.25">
      <c r="I50" s="106"/>
    </row>
    <row r="51" spans="9:9" s="4" customFormat="1" ht="11.5" x14ac:dyDescent="0.25">
      <c r="I51" s="106"/>
    </row>
    <row r="52" spans="9:9" s="4" customFormat="1" ht="11.5" x14ac:dyDescent="0.25">
      <c r="I52" s="106"/>
    </row>
    <row r="53" spans="9:9" s="4" customFormat="1" ht="11.5" x14ac:dyDescent="0.25">
      <c r="I53" s="106"/>
    </row>
    <row r="54" spans="9:9" s="4" customFormat="1" ht="11.5" x14ac:dyDescent="0.25">
      <c r="I54" s="106"/>
    </row>
    <row r="55" spans="9:9" s="4" customFormat="1" ht="11.5" x14ac:dyDescent="0.25">
      <c r="I55" s="106"/>
    </row>
    <row r="56" spans="9:9" s="4" customFormat="1" ht="11.5" x14ac:dyDescent="0.25">
      <c r="I56" s="106"/>
    </row>
    <row r="57" spans="9:9" s="4" customFormat="1" ht="11.5" x14ac:dyDescent="0.25">
      <c r="I57" s="106"/>
    </row>
    <row r="58" spans="9:9" s="4" customFormat="1" ht="11.5" x14ac:dyDescent="0.25">
      <c r="I58" s="106"/>
    </row>
  </sheetData>
  <mergeCells count="50">
    <mergeCell ref="U3:U4"/>
    <mergeCell ref="S28:U28"/>
    <mergeCell ref="S29:U29"/>
    <mergeCell ref="S33:U33"/>
    <mergeCell ref="S34:U34"/>
    <mergeCell ref="C15:D15"/>
    <mergeCell ref="G15:H15"/>
    <mergeCell ref="A1:T1"/>
    <mergeCell ref="I3:I4"/>
    <mergeCell ref="J3:L3"/>
    <mergeCell ref="M3:O3"/>
    <mergeCell ref="P3:R3"/>
    <mergeCell ref="S3:S4"/>
    <mergeCell ref="T3:T4"/>
    <mergeCell ref="E3:H4"/>
    <mergeCell ref="A3:D4"/>
    <mergeCell ref="C7:D7"/>
    <mergeCell ref="B6:D6"/>
    <mergeCell ref="A5:D5"/>
    <mergeCell ref="G7:H7"/>
    <mergeCell ref="F6:H6"/>
    <mergeCell ref="E5:H5"/>
    <mergeCell ref="C11:D11"/>
    <mergeCell ref="G11:H11"/>
    <mergeCell ref="A13:D13"/>
    <mergeCell ref="B14:D14"/>
    <mergeCell ref="E13:H13"/>
    <mergeCell ref="F14:H14"/>
    <mergeCell ref="C17:D17"/>
    <mergeCell ref="G17:H17"/>
    <mergeCell ref="B19:D19"/>
    <mergeCell ref="C20:D20"/>
    <mergeCell ref="F19:H19"/>
    <mergeCell ref="G20:H20"/>
    <mergeCell ref="B23:D23"/>
    <mergeCell ref="C24:D24"/>
    <mergeCell ref="F23:H23"/>
    <mergeCell ref="G24:H24"/>
    <mergeCell ref="A32:J32"/>
    <mergeCell ref="F38:K38"/>
    <mergeCell ref="F33:K33"/>
    <mergeCell ref="B38:E38"/>
    <mergeCell ref="B37:E37"/>
    <mergeCell ref="B36:E36"/>
    <mergeCell ref="B35:E35"/>
    <mergeCell ref="B33:E33"/>
    <mergeCell ref="F34:K34"/>
    <mergeCell ref="F35:K35"/>
    <mergeCell ref="F36:K36"/>
    <mergeCell ref="F37:K37"/>
  </mergeCells>
  <printOptions horizontalCentered="1"/>
  <pageMargins left="0.19685039370078741" right="0.19685039370078741" top="0.59055118110236227" bottom="0.39370078740157483" header="0" footer="0"/>
  <pageSetup paperSize="9" scale="61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41"/>
  <sheetViews>
    <sheetView workbookViewId="0">
      <selection activeCell="K7" sqref="K7"/>
    </sheetView>
  </sheetViews>
  <sheetFormatPr defaultRowHeight="14.5" x14ac:dyDescent="0.35"/>
  <cols>
    <col min="1" max="2" width="2.54296875" customWidth="1"/>
    <col min="3" max="3" width="25.54296875" customWidth="1"/>
    <col min="4" max="5" width="2.54296875" customWidth="1"/>
    <col min="6" max="6" width="14.26953125" customWidth="1"/>
    <col min="7" max="7" width="9.26953125" customWidth="1"/>
    <col min="8" max="11" width="10.54296875" customWidth="1"/>
    <col min="12" max="13" width="13.54296875" customWidth="1"/>
    <col min="14" max="15" width="18.453125" customWidth="1"/>
  </cols>
  <sheetData>
    <row r="1" spans="1:15" s="3" customFormat="1" ht="15.65" x14ac:dyDescent="0.35">
      <c r="A1" s="331" t="s">
        <v>226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3" spans="1:15" s="7" customFormat="1" ht="34.5" customHeight="1" x14ac:dyDescent="0.35">
      <c r="A3" s="315" t="s">
        <v>14</v>
      </c>
      <c r="B3" s="315"/>
      <c r="C3" s="315"/>
      <c r="D3" s="315" t="s">
        <v>1</v>
      </c>
      <c r="E3" s="315"/>
      <c r="F3" s="315"/>
      <c r="G3" s="12" t="s">
        <v>9</v>
      </c>
      <c r="H3" s="21" t="s">
        <v>231</v>
      </c>
      <c r="I3" s="21" t="s">
        <v>232</v>
      </c>
      <c r="J3" s="1" t="s">
        <v>233</v>
      </c>
      <c r="K3" s="34" t="s">
        <v>234</v>
      </c>
      <c r="L3" s="2" t="s">
        <v>235</v>
      </c>
      <c r="M3" s="34" t="s">
        <v>236</v>
      </c>
      <c r="N3" s="2" t="s">
        <v>3</v>
      </c>
      <c r="O3" s="2" t="s">
        <v>28</v>
      </c>
    </row>
    <row r="4" spans="1:15" s="32" customFormat="1" ht="23.5" customHeight="1" x14ac:dyDescent="0.35">
      <c r="A4" s="25">
        <f>'TABEL TUSAR RENSTRA'!A5</f>
        <v>1</v>
      </c>
      <c r="B4" s="323" t="str">
        <f>'TABEL TUSAR RENSTRA'!B5:C5</f>
        <v>Meningkatkan kinerja penyelenggaraan pemerintah daerah</v>
      </c>
      <c r="C4" s="324"/>
      <c r="D4" s="25">
        <f>'TABEL TUSAR RENSTRA'!D5</f>
        <v>1</v>
      </c>
      <c r="E4" s="323" t="str">
        <f>'TABEL TUSAR RENSTRA'!E5:F5</f>
        <v>Nilai penyelenggaraan
Pelayanan Publik</v>
      </c>
      <c r="F4" s="324"/>
      <c r="G4" s="170" t="str">
        <f>'TABEL TUSAR RENSTRA'!G5</f>
        <v>Persen</v>
      </c>
      <c r="H4" s="195">
        <v>0.32440000000000002</v>
      </c>
      <c r="I4" s="195">
        <f>'TABEL TUSAR RENSTRA'!J5</f>
        <v>0.93</v>
      </c>
      <c r="J4" s="196">
        <f>'TABEL TUSAR RENSTRA'!J5</f>
        <v>0.93</v>
      </c>
      <c r="K4" s="196">
        <v>0.93</v>
      </c>
      <c r="L4" s="197">
        <f>SUM(L5:L6)</f>
        <v>7032466694</v>
      </c>
      <c r="M4" s="197">
        <f>SUM(M5:M6)</f>
        <v>6017762259</v>
      </c>
      <c r="N4" s="23"/>
      <c r="O4" s="23"/>
    </row>
    <row r="5" spans="1:15" s="32" customFormat="1" ht="35.5" customHeight="1" x14ac:dyDescent="0.35">
      <c r="A5" s="25"/>
      <c r="B5" s="30">
        <f>'TABEL TUSAR RENSTRA'!B6</f>
        <v>1.1000000000000001</v>
      </c>
      <c r="C5" s="31" t="str">
        <f>'TABEL TUSAR RENSTRA'!C6</f>
        <v xml:space="preserve">Meningkatnya partisipasi masyarakat dalam pembangunan kecamatan, kelurahan </v>
      </c>
      <c r="D5" s="30"/>
      <c r="E5" s="30">
        <f>'TABEL TUSAR RENSTRA'!E6</f>
        <v>1.1000000000000001</v>
      </c>
      <c r="F5" s="31" t="str">
        <f>'TABEL TUSAR RENSTRA'!F6</f>
        <v>Persentase partisipasi masyarakat dalam pembangunan kecamatan dan kelurahan</v>
      </c>
      <c r="G5" s="170" t="str">
        <f>'TABEL TUSAR RENSTRA'!G6</f>
        <v>Persen</v>
      </c>
      <c r="H5" s="195">
        <v>0.3836</v>
      </c>
      <c r="I5" s="195">
        <f>'TABEL TUSAR RENSTRA'!J6</f>
        <v>0.39500000000000002</v>
      </c>
      <c r="J5" s="196">
        <f>'TABEL TUSAR RENSTRA'!J6</f>
        <v>0.39500000000000002</v>
      </c>
      <c r="K5" s="196">
        <v>0.39989999999999998</v>
      </c>
      <c r="L5" s="197">
        <f>'DPA 2025'!I6</f>
        <v>5474764815</v>
      </c>
      <c r="M5" s="197">
        <f>'DPA 2025'!J6</f>
        <v>4482202936</v>
      </c>
      <c r="N5" s="23"/>
      <c r="O5" s="23"/>
    </row>
    <row r="6" spans="1:15" s="32" customFormat="1" ht="35" customHeight="1" x14ac:dyDescent="0.35">
      <c r="A6" s="25"/>
      <c r="B6" s="30">
        <f>'TABEL TUSAR RENSTRA'!B7</f>
        <v>1.2</v>
      </c>
      <c r="C6" s="31" t="str">
        <f>'TABEL TUSAR RENSTRA'!C7</f>
        <v>Meningkatnya kualitas Layanan publik yang transparan dan akuntabel di Kecamatan dan Kelurahan</v>
      </c>
      <c r="D6" s="30"/>
      <c r="E6" s="30">
        <f>'TABEL TUSAR RENSTRA'!E7</f>
        <v>1.2</v>
      </c>
      <c r="F6" s="31" t="str">
        <f>'TABEL TUSAR RENSTRA'!F7</f>
        <v>Nilai Survey Kepuasan Masyarakat</v>
      </c>
      <c r="G6" s="170" t="str">
        <f>'TABEL TUSAR RENSTRA'!G7</f>
        <v>IKM</v>
      </c>
      <c r="H6" s="195">
        <v>0.97750000000000004</v>
      </c>
      <c r="I6" s="195">
        <f>'TABEL TUSAR RENSTRA'!J7</f>
        <v>0.97799999999999998</v>
      </c>
      <c r="J6" s="196">
        <f>'TABEL TUSAR RENSTRA'!J7</f>
        <v>0.97799999999999998</v>
      </c>
      <c r="K6" s="196">
        <v>0.97860000000000003</v>
      </c>
      <c r="L6" s="197">
        <f>'DPA 2025'!I13+'DPA 2025'!I20+'DPA 2025'!I23</f>
        <v>1557701879</v>
      </c>
      <c r="M6" s="197">
        <f>'DPA 2025'!J13+'DPA 2025'!J20+'DPA 2025'!J23</f>
        <v>1535559323</v>
      </c>
      <c r="N6" s="23"/>
      <c r="O6" s="23"/>
    </row>
    <row r="7" spans="1:15" s="4" customFormat="1" ht="11.5" x14ac:dyDescent="0.25"/>
    <row r="8" spans="1:15" s="4" customFormat="1" ht="14.5" customHeight="1" x14ac:dyDescent="0.25">
      <c r="N8" s="388" t="s">
        <v>219</v>
      </c>
      <c r="O8" s="388"/>
    </row>
    <row r="9" spans="1:15" s="4" customFormat="1" ht="14.5" customHeight="1" x14ac:dyDescent="0.25">
      <c r="N9" s="388" t="s">
        <v>59</v>
      </c>
      <c r="O9" s="388"/>
    </row>
    <row r="10" spans="1:15" s="4" customFormat="1" ht="11.5" x14ac:dyDescent="0.25">
      <c r="N10" s="41"/>
      <c r="O10" s="41"/>
    </row>
    <row r="11" spans="1:15" s="4" customFormat="1" ht="11.5" x14ac:dyDescent="0.25">
      <c r="N11" s="41"/>
      <c r="O11" s="41"/>
    </row>
    <row r="12" spans="1:15" s="4" customFormat="1" ht="11.5" x14ac:dyDescent="0.25">
      <c r="N12" s="41"/>
      <c r="O12" s="41"/>
    </row>
    <row r="13" spans="1:15" s="4" customFormat="1" ht="11.5" x14ac:dyDescent="0.25">
      <c r="N13" s="41"/>
      <c r="O13" s="41"/>
    </row>
    <row r="14" spans="1:15" s="4" customFormat="1" ht="11.5" x14ac:dyDescent="0.25">
      <c r="N14" s="389" t="s">
        <v>121</v>
      </c>
      <c r="O14" s="389"/>
    </row>
    <row r="15" spans="1:15" s="4" customFormat="1" ht="19" customHeight="1" x14ac:dyDescent="0.25">
      <c r="A15" s="412" t="s">
        <v>58</v>
      </c>
      <c r="B15" s="412"/>
      <c r="C15" s="412"/>
      <c r="D15" s="412"/>
      <c r="E15" s="412"/>
      <c r="F15" s="412"/>
      <c r="G15" s="412"/>
      <c r="H15" s="412"/>
      <c r="I15" s="27"/>
      <c r="J15" s="18"/>
      <c r="K15" s="18"/>
      <c r="L15" s="18"/>
      <c r="M15" s="18"/>
      <c r="N15" s="390" t="s">
        <v>122</v>
      </c>
      <c r="O15" s="390"/>
    </row>
    <row r="16" spans="1:15" s="7" customFormat="1" ht="14.5" customHeight="1" x14ac:dyDescent="0.35">
      <c r="A16" s="413" t="s">
        <v>0</v>
      </c>
      <c r="B16" s="413"/>
      <c r="C16" s="404" t="s">
        <v>6</v>
      </c>
      <c r="D16" s="411" t="s">
        <v>4</v>
      </c>
      <c r="E16" s="411"/>
      <c r="F16" s="411"/>
      <c r="G16" s="411" t="s">
        <v>5</v>
      </c>
      <c r="H16" s="411"/>
      <c r="I16" s="27"/>
      <c r="J16" s="18"/>
      <c r="K16" s="18"/>
      <c r="L16" s="18"/>
      <c r="M16" s="18"/>
      <c r="N16" s="18"/>
    </row>
    <row r="17" spans="1:14" s="7" customFormat="1" ht="14.5" customHeight="1" x14ac:dyDescent="0.35">
      <c r="A17" s="413"/>
      <c r="B17" s="413"/>
      <c r="C17" s="405"/>
      <c r="D17" s="411"/>
      <c r="E17" s="411"/>
      <c r="F17" s="411"/>
      <c r="G17" s="146" t="s">
        <v>45</v>
      </c>
      <c r="H17" s="146" t="s">
        <v>46</v>
      </c>
      <c r="I17" s="38"/>
      <c r="J17" s="18"/>
      <c r="K17" s="18"/>
      <c r="L17" s="18"/>
      <c r="M17" s="18"/>
      <c r="N17" s="18"/>
    </row>
    <row r="18" spans="1:14" s="5" customFormat="1" ht="36" customHeight="1" x14ac:dyDescent="0.35">
      <c r="A18" s="375">
        <v>1</v>
      </c>
      <c r="B18" s="376"/>
      <c r="C18" s="160" t="s">
        <v>184</v>
      </c>
      <c r="D18" s="86" t="s">
        <v>115</v>
      </c>
      <c r="E18" s="90"/>
      <c r="F18" s="91"/>
      <c r="G18" s="152"/>
      <c r="H18" s="152"/>
      <c r="I18" s="29"/>
      <c r="J18" s="20"/>
      <c r="K18" s="20"/>
      <c r="L18" s="20"/>
      <c r="M18" s="20"/>
      <c r="N18" s="20"/>
    </row>
    <row r="19" spans="1:14" s="5" customFormat="1" ht="36" customHeight="1" x14ac:dyDescent="0.35">
      <c r="A19" s="375">
        <v>2</v>
      </c>
      <c r="B19" s="376"/>
      <c r="C19" s="160" t="s">
        <v>185</v>
      </c>
      <c r="D19" s="86" t="s">
        <v>116</v>
      </c>
      <c r="E19" s="90"/>
      <c r="F19" s="91"/>
      <c r="G19" s="152"/>
      <c r="H19" s="152"/>
      <c r="I19" s="29"/>
      <c r="J19" s="20"/>
      <c r="K19" s="20"/>
      <c r="L19" s="20"/>
      <c r="M19" s="20"/>
      <c r="N19" s="20"/>
    </row>
    <row r="20" spans="1:14" s="5" customFormat="1" ht="36" customHeight="1" x14ac:dyDescent="0.35">
      <c r="A20" s="375">
        <v>3</v>
      </c>
      <c r="B20" s="376"/>
      <c r="C20" s="160" t="s">
        <v>186</v>
      </c>
      <c r="D20" s="86" t="s">
        <v>117</v>
      </c>
      <c r="E20" s="90"/>
      <c r="F20" s="91"/>
      <c r="G20" s="152"/>
      <c r="H20" s="152"/>
      <c r="I20" s="29"/>
      <c r="J20" s="20"/>
      <c r="K20" s="20"/>
      <c r="L20" s="20"/>
      <c r="M20" s="20"/>
      <c r="N20" s="20"/>
    </row>
    <row r="21" spans="1:14" s="5" customFormat="1" ht="36" customHeight="1" x14ac:dyDescent="0.35">
      <c r="A21" s="375">
        <v>4</v>
      </c>
      <c r="B21" s="376"/>
      <c r="C21" s="160" t="s">
        <v>187</v>
      </c>
      <c r="D21" s="86" t="s">
        <v>189</v>
      </c>
      <c r="E21" s="90"/>
      <c r="F21" s="91"/>
      <c r="G21" s="152"/>
      <c r="H21" s="152"/>
      <c r="I21" s="29"/>
      <c r="J21" s="20"/>
      <c r="K21" s="20"/>
      <c r="L21" s="20"/>
      <c r="M21" s="20"/>
      <c r="N21" s="20"/>
    </row>
    <row r="22" spans="1:14" s="4" customFormat="1" ht="11.5" x14ac:dyDescent="0.25">
      <c r="A22" s="375">
        <v>5</v>
      </c>
      <c r="B22" s="376"/>
      <c r="C22" s="160" t="s">
        <v>188</v>
      </c>
      <c r="D22" s="86" t="s">
        <v>119</v>
      </c>
      <c r="E22" s="90"/>
      <c r="F22" s="91"/>
      <c r="G22" s="152"/>
      <c r="H22" s="152"/>
    </row>
    <row r="23" spans="1:14" s="4" customFormat="1" ht="11.5" x14ac:dyDescent="0.25"/>
    <row r="24" spans="1:14" s="4" customFormat="1" ht="11.5" x14ac:dyDescent="0.25"/>
    <row r="25" spans="1:14" s="4" customFormat="1" ht="11.5" x14ac:dyDescent="0.25"/>
    <row r="26" spans="1:14" s="4" customFormat="1" ht="11.5" x14ac:dyDescent="0.25"/>
    <row r="27" spans="1:14" s="4" customFormat="1" ht="11.5" x14ac:dyDescent="0.25"/>
    <row r="28" spans="1:14" s="4" customFormat="1" ht="11.5" x14ac:dyDescent="0.25"/>
    <row r="29" spans="1:14" s="4" customFormat="1" ht="11.5" x14ac:dyDescent="0.25"/>
    <row r="30" spans="1:14" s="4" customFormat="1" ht="11.5" x14ac:dyDescent="0.25"/>
    <row r="31" spans="1:14" s="4" customFormat="1" ht="11.5" x14ac:dyDescent="0.25"/>
    <row r="32" spans="1:14" s="4" customFormat="1" ht="11.5" x14ac:dyDescent="0.25"/>
    <row r="33" s="4" customFormat="1" ht="11.5" x14ac:dyDescent="0.25"/>
    <row r="34" s="4" customFormat="1" ht="11.5" x14ac:dyDescent="0.25"/>
    <row r="35" s="4" customFormat="1" ht="11.5" x14ac:dyDescent="0.25"/>
    <row r="36" s="4" customFormat="1" ht="11.5" x14ac:dyDescent="0.25"/>
    <row r="37" s="4" customFormat="1" ht="11.5" x14ac:dyDescent="0.25"/>
    <row r="38" s="4" customFormat="1" ht="11.5" x14ac:dyDescent="0.25"/>
    <row r="39" s="4" customFormat="1" ht="11.5" x14ac:dyDescent="0.25"/>
    <row r="40" s="4" customFormat="1" ht="11.5" x14ac:dyDescent="0.25"/>
    <row r="41" s="4" customFormat="1" ht="11.5" x14ac:dyDescent="0.25"/>
  </sheetData>
  <mergeCells count="19">
    <mergeCell ref="A15:H15"/>
    <mergeCell ref="G16:H16"/>
    <mergeCell ref="D16:F17"/>
    <mergeCell ref="A1:O1"/>
    <mergeCell ref="A3:C3"/>
    <mergeCell ref="D3:F3"/>
    <mergeCell ref="N8:O8"/>
    <mergeCell ref="N9:O9"/>
    <mergeCell ref="B4:C4"/>
    <mergeCell ref="E4:F4"/>
    <mergeCell ref="N14:O14"/>
    <mergeCell ref="N15:O15"/>
    <mergeCell ref="A16:B17"/>
    <mergeCell ref="C16:C17"/>
    <mergeCell ref="A18:B18"/>
    <mergeCell ref="A19:B19"/>
    <mergeCell ref="A20:B20"/>
    <mergeCell ref="A21:B21"/>
    <mergeCell ref="A22:B22"/>
  </mergeCells>
  <printOptions horizontalCentered="1"/>
  <pageMargins left="0.39370078740157483" right="0.39370078740157483" top="0.59055118110236227" bottom="0.39370078740157483" header="0" footer="0"/>
  <pageSetup paperSize="9" scale="82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19" workbookViewId="0">
      <selection activeCell="K24" sqref="K24"/>
    </sheetView>
  </sheetViews>
  <sheetFormatPr defaultRowHeight="14.5" x14ac:dyDescent="0.35"/>
  <cols>
    <col min="1" max="1" width="2.81640625" style="67" customWidth="1"/>
    <col min="2" max="2" width="25.453125" style="44" customWidth="1"/>
    <col min="3" max="3" width="1.54296875" style="44" customWidth="1"/>
    <col min="4" max="4" width="20.54296875" style="44" customWidth="1"/>
    <col min="5" max="6" width="1.54296875" style="44" customWidth="1"/>
    <col min="7" max="7" width="20.54296875" style="44" customWidth="1"/>
    <col min="8" max="9" width="1.54296875" style="44" customWidth="1"/>
    <col min="10" max="10" width="15.54296875" style="44" customWidth="1"/>
    <col min="11" max="11" width="14.1796875" style="44" customWidth="1"/>
    <col min="12" max="12" width="14.1796875" style="41" customWidth="1"/>
    <col min="13" max="14" width="17.7265625" style="44" customWidth="1"/>
  </cols>
  <sheetData>
    <row r="1" spans="1:14" s="3" customFormat="1" ht="15.65" x14ac:dyDescent="0.35">
      <c r="A1" s="421" t="s">
        <v>227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</row>
    <row r="3" spans="1:14" s="7" customFormat="1" ht="23.15" customHeight="1" x14ac:dyDescent="0.35">
      <c r="A3" s="398" t="s">
        <v>35</v>
      </c>
      <c r="B3" s="399"/>
      <c r="C3" s="406" t="s">
        <v>1</v>
      </c>
      <c r="D3" s="407"/>
      <c r="E3" s="398" t="s">
        <v>39</v>
      </c>
      <c r="F3" s="399"/>
      <c r="G3" s="400"/>
      <c r="H3" s="398" t="s">
        <v>40</v>
      </c>
      <c r="I3" s="399"/>
      <c r="J3" s="400"/>
      <c r="K3" s="398" t="s">
        <v>2</v>
      </c>
      <c r="L3" s="400"/>
      <c r="M3" s="404" t="s">
        <v>3</v>
      </c>
      <c r="N3" s="404" t="s">
        <v>28</v>
      </c>
    </row>
    <row r="4" spans="1:14" s="5" customFormat="1" ht="23.15" customHeight="1" x14ac:dyDescent="0.35">
      <c r="A4" s="401"/>
      <c r="B4" s="402"/>
      <c r="C4" s="422"/>
      <c r="D4" s="423"/>
      <c r="E4" s="401"/>
      <c r="F4" s="402"/>
      <c r="G4" s="403"/>
      <c r="H4" s="401"/>
      <c r="I4" s="402"/>
      <c r="J4" s="403"/>
      <c r="K4" s="189" t="s">
        <v>45</v>
      </c>
      <c r="L4" s="189" t="s">
        <v>46</v>
      </c>
      <c r="M4" s="405"/>
      <c r="N4" s="405"/>
    </row>
    <row r="5" spans="1:14" s="32" customFormat="1" ht="37" customHeight="1" x14ac:dyDescent="0.35">
      <c r="A5" s="222">
        <f>'TABEL TUSAR RENSTRA'!B6</f>
        <v>1.1000000000000001</v>
      </c>
      <c r="B5" s="184" t="str">
        <f>'TABEL TUSAR RENSTRA'!C6</f>
        <v xml:space="preserve">Meningkatnya partisipasi masyarakat dalam pembangunan kecamatan, kelurahan </v>
      </c>
      <c r="C5" s="188">
        <f>'TABEL TUSAR RENSTRA'!E6</f>
        <v>1.1000000000000001</v>
      </c>
      <c r="D5" s="187" t="str">
        <f>'TABEL TUSAR RENSTRA'!F6</f>
        <v>Persentase partisipasi masyarakat dalam pembangunan kecamatan dan kelurahan</v>
      </c>
      <c r="E5" s="393"/>
      <c r="F5" s="393"/>
      <c r="G5" s="394"/>
      <c r="H5" s="392"/>
      <c r="I5" s="393"/>
      <c r="J5" s="394"/>
      <c r="K5" s="279">
        <v>39.5</v>
      </c>
      <c r="L5" s="72">
        <v>39.99</v>
      </c>
      <c r="M5" s="52"/>
      <c r="N5" s="52"/>
    </row>
    <row r="6" spans="1:14" s="32" customFormat="1" ht="35" customHeight="1" x14ac:dyDescent="0.35">
      <c r="A6" s="222"/>
      <c r="B6" s="184"/>
      <c r="C6" s="188"/>
      <c r="D6" s="187"/>
      <c r="E6" s="396" t="str">
        <f>'TABEL PRO-KE-SUB RENSTRA'!D7</f>
        <v>Program Pemberdayaan Masyarakat Desa Dan Kelurahan</v>
      </c>
      <c r="F6" s="396"/>
      <c r="G6" s="397"/>
      <c r="H6" s="396" t="str">
        <f>'TABEL PRO-KE-SUB RENSTRA'!J7</f>
        <v>Tingkat partisipasi dan pemberdayaan masyarakat Kecamatan/kelurahan</v>
      </c>
      <c r="I6" s="396"/>
      <c r="J6" s="397"/>
      <c r="K6" s="199">
        <f>'DPA 2025'!G6</f>
        <v>0.26</v>
      </c>
      <c r="L6" s="199">
        <f>'DPA 2025'!H6</f>
        <v>0.26</v>
      </c>
      <c r="M6" s="52"/>
      <c r="N6" s="52"/>
    </row>
    <row r="7" spans="1:14" s="32" customFormat="1" ht="34" customHeight="1" x14ac:dyDescent="0.35">
      <c r="A7" s="222"/>
      <c r="B7" s="184"/>
      <c r="C7" s="188"/>
      <c r="D7" s="187"/>
      <c r="E7" s="184"/>
      <c r="F7" s="396" t="str">
        <f>'TABEL PRO-KE-SUB RENSTRA'!E8</f>
        <v>Kegiatan  Pemberdayaan Kelurahan</v>
      </c>
      <c r="G7" s="397"/>
      <c r="H7" s="184"/>
      <c r="I7" s="396" t="str">
        <f>'TABEL PRO-KE-SUB RENSTRA'!K8</f>
        <v>Terlaksananya Kegiatan Pemberdayaan Kelurahan yang dilaksanakan</v>
      </c>
      <c r="J7" s="397"/>
      <c r="K7" s="187">
        <f>'DPA 2025'!G7</f>
        <v>3</v>
      </c>
      <c r="L7" s="187">
        <f>'DPA 2025'!H7</f>
        <v>3</v>
      </c>
      <c r="M7" s="52"/>
      <c r="N7" s="52"/>
    </row>
    <row r="8" spans="1:14" s="32" customFormat="1" ht="71" customHeight="1" x14ac:dyDescent="0.35">
      <c r="A8" s="222"/>
      <c r="B8" s="184"/>
      <c r="C8" s="188"/>
      <c r="D8" s="187"/>
      <c r="E8" s="184"/>
      <c r="F8" s="184"/>
      <c r="G8" s="187" t="str">
        <f>'TABEL PRO-KE-SUB RENSTRA'!F9</f>
        <v>Sub Kegiatan Peningkatan Partisipasi Masyarakat dalam Forum Musyawarah Perencanaan Pembangunan di Kelurahan</v>
      </c>
      <c r="H8" s="184"/>
      <c r="I8" s="184"/>
      <c r="J8" s="187" t="str">
        <f>'TABEL PRO-KE-SUB RENSTRA'!L9</f>
        <v>Jumlah      Lembaga      Kemasyarakatan      yang Berpartisipasi     dalam     Forum     Musyawarah Perencanaan pembangunan di Kelurahan</v>
      </c>
      <c r="K8" s="187">
        <f>'DPA 2025'!G8</f>
        <v>1</v>
      </c>
      <c r="L8" s="187">
        <f>'DPA 2025'!H8</f>
        <v>1</v>
      </c>
      <c r="M8" s="52"/>
      <c r="N8" s="52"/>
    </row>
    <row r="9" spans="1:14" s="32" customFormat="1" ht="38" customHeight="1" x14ac:dyDescent="0.35">
      <c r="A9" s="222"/>
      <c r="B9" s="184"/>
      <c r="C9" s="188"/>
      <c r="D9" s="187"/>
      <c r="E9" s="184"/>
      <c r="F9" s="184"/>
      <c r="G9" s="187" t="str">
        <f>'TABEL PRO-KE-SUB RENSTRA'!F10</f>
        <v>Sub Kegiatan Pembangunan Sarana dan Prasarana</v>
      </c>
      <c r="H9" s="184"/>
      <c r="I9" s="184"/>
      <c r="J9" s="187" t="str">
        <f>'TABEL PRO-KE-SUB RENSTRA'!L10</f>
        <v>Jumlah  Sarana  dan  Prasarana  Kelurahan  yang Terbangun</v>
      </c>
      <c r="K9" s="187">
        <f>'DPA 2025'!G9</f>
        <v>8</v>
      </c>
      <c r="L9" s="187">
        <f>'DPA 2025'!H9</f>
        <v>8</v>
      </c>
      <c r="M9" s="52"/>
      <c r="N9" s="52"/>
    </row>
    <row r="10" spans="1:14" s="32" customFormat="1" ht="57.5" customHeight="1" x14ac:dyDescent="0.35">
      <c r="A10" s="222"/>
      <c r="B10" s="184"/>
      <c r="C10" s="188"/>
      <c r="D10" s="187"/>
      <c r="E10" s="184"/>
      <c r="F10" s="184"/>
      <c r="G10" s="187" t="str">
        <f>'TABEL PRO-KE-SUB RENSTRA'!F11</f>
        <v>Sub Kegiatan  Pemberdayaan Masyarakat di Kelurahan</v>
      </c>
      <c r="H10" s="184"/>
      <c r="I10" s="184"/>
      <c r="J10" s="187" t="str">
        <f>'TABEL PRO-KE-SUB RENSTRA'!L11</f>
        <v>Jumlah Pokmas dan Ormas yang melaksanakan Pemberdayaan Masyarakat di Kelurahan</v>
      </c>
      <c r="K10" s="187">
        <f>'DPA 2025'!G10</f>
        <v>8</v>
      </c>
      <c r="L10" s="187">
        <f>'DPA 2025'!H10</f>
        <v>8</v>
      </c>
      <c r="M10" s="52"/>
      <c r="N10" s="52"/>
    </row>
    <row r="11" spans="1:14" s="32" customFormat="1" ht="48" customHeight="1" x14ac:dyDescent="0.35">
      <c r="A11" s="222"/>
      <c r="B11" s="184"/>
      <c r="C11" s="188"/>
      <c r="D11" s="187"/>
      <c r="E11" s="184"/>
      <c r="F11" s="396" t="str">
        <f>'TABEL PRO-KE-SUB RENSTRA'!E12</f>
        <v>Pemberdayaan Lembaga Kemasyarakatan Tingkat Kecamatan</v>
      </c>
      <c r="G11" s="397"/>
      <c r="H11" s="184"/>
      <c r="I11" s="396" t="str">
        <f>'TABEL PRO-KE-SUB RENSTRA'!K12</f>
        <v>Jumlah Lembaga Kemasyarakatan Tingkat Kecamatan yang diberdayakan</v>
      </c>
      <c r="J11" s="397"/>
      <c r="K11" s="187">
        <f>'DPA 2025'!G11</f>
        <v>133</v>
      </c>
      <c r="L11" s="187">
        <f>'DPA 2025'!H11</f>
        <v>133</v>
      </c>
      <c r="M11" s="52"/>
      <c r="N11" s="52"/>
    </row>
    <row r="12" spans="1:14" s="32" customFormat="1" ht="37.5" customHeight="1" x14ac:dyDescent="0.35">
      <c r="A12" s="222"/>
      <c r="B12" s="184"/>
      <c r="C12" s="188"/>
      <c r="D12" s="187"/>
      <c r="E12" s="184"/>
      <c r="F12" s="184"/>
      <c r="G12" s="187" t="str">
        <f>'TABEL PRO-KE-SUB RENSTRA'!F13</f>
        <v>Sub Kegiatan Penyelenggaraan Lembaga Kemasyarakatan</v>
      </c>
      <c r="H12" s="184"/>
      <c r="I12" s="184"/>
      <c r="J12" s="187" t="str">
        <f>'TABEL PRO-KE-SUB RENSTRA'!L13</f>
        <v>Jumlah      Lembaga      Kemasyarakatan      yang
Diselenggarakan</v>
      </c>
      <c r="K12" s="187">
        <f>'DPA 2025'!G12</f>
        <v>1</v>
      </c>
      <c r="L12" s="187">
        <f>'DPA 2025'!H12</f>
        <v>1</v>
      </c>
      <c r="M12" s="52"/>
      <c r="N12" s="52"/>
    </row>
    <row r="13" spans="1:14" s="32" customFormat="1" ht="34.5" x14ac:dyDescent="0.35">
      <c r="A13" s="222">
        <f>'TABEL TUSAR RENSTRA'!B7</f>
        <v>1.2</v>
      </c>
      <c r="B13" s="184" t="str">
        <f>'TABEL TUSAR RENSTRA'!C7</f>
        <v>Meningkatnya kualitas Layanan publik yang transparan dan akuntabel di Kecamatan dan Kelurahan</v>
      </c>
      <c r="C13" s="188">
        <f>'TABEL TUSAR RENSTRA'!E7</f>
        <v>1.2</v>
      </c>
      <c r="D13" s="187" t="str">
        <f>'TABEL TUSAR RENSTRA'!F7</f>
        <v>Nilai Survey Kepuasan Masyarakat</v>
      </c>
      <c r="E13" s="393"/>
      <c r="F13" s="393"/>
      <c r="G13" s="394"/>
      <c r="H13" s="392"/>
      <c r="I13" s="393"/>
      <c r="J13" s="394"/>
      <c r="K13" s="186"/>
      <c r="L13" s="72"/>
      <c r="M13" s="52"/>
      <c r="N13" s="52"/>
    </row>
    <row r="14" spans="1:14" s="32" customFormat="1" ht="22.5" customHeight="1" x14ac:dyDescent="0.35">
      <c r="A14" s="222"/>
      <c r="B14" s="184"/>
      <c r="C14" s="188"/>
      <c r="D14" s="187"/>
      <c r="E14" s="396" t="str">
        <f>'TABEL PRO-KE-SUB RENSTRA'!D15</f>
        <v>Program Penyelenggaraan Pemerintahan Dan Pelayanan Publik</v>
      </c>
      <c r="F14" s="396"/>
      <c r="G14" s="397"/>
      <c r="H14" s="396" t="str">
        <f>'TABEL PRO-KE-SUB RENSTRA'!J15</f>
        <v>Presentase tingkat layanan</v>
      </c>
      <c r="I14" s="396"/>
      <c r="J14" s="397"/>
      <c r="K14" s="199">
        <f>'DPA 2025'!G13</f>
        <v>0.9</v>
      </c>
      <c r="L14" s="199">
        <f>'DPA 2025'!H13</f>
        <v>0.9</v>
      </c>
      <c r="M14" s="52"/>
      <c r="N14" s="52"/>
    </row>
    <row r="15" spans="1:14" s="32" customFormat="1" ht="36" customHeight="1" x14ac:dyDescent="0.35">
      <c r="A15" s="222"/>
      <c r="B15" s="226"/>
      <c r="C15" s="228"/>
      <c r="D15" s="229"/>
      <c r="E15" s="226"/>
      <c r="F15" s="396" t="str">
        <f>'TABEL PRO-KE-SUB RENSTRA'!E16</f>
        <v>Koordinasi           Penyelenggaraan           Kegiatan Pemerintahan di Tingkat Kecamatan</v>
      </c>
      <c r="G15" s="397"/>
      <c r="H15" s="226"/>
      <c r="I15" s="396" t="str">
        <f>'TABEL PRO-KE-SUB RENSTRA'!K16</f>
        <v>Terlaksananya Koordinasi</v>
      </c>
      <c r="J15" s="397"/>
      <c r="K15" s="229">
        <f>'DPA 2025'!G14</f>
        <v>9</v>
      </c>
      <c r="L15" s="229">
        <f>'DPA 2025'!H14</f>
        <v>9</v>
      </c>
      <c r="M15" s="52"/>
      <c r="N15" s="52"/>
    </row>
    <row r="16" spans="1:14" s="32" customFormat="1" ht="48" customHeight="1" x14ac:dyDescent="0.35">
      <c r="A16" s="222"/>
      <c r="B16" s="226"/>
      <c r="C16" s="228"/>
      <c r="D16" s="229"/>
      <c r="E16" s="226"/>
      <c r="F16" s="226"/>
      <c r="G16" s="229" t="str">
        <f>'TABEL PRO-KE-SUB RENSTRA'!F17</f>
        <v>Peningkatan Efektifitas Kegiatan Pemerintahan di Tingkat Kecamatan</v>
      </c>
      <c r="H16" s="226"/>
      <c r="I16" s="226"/>
      <c r="J16" s="229" t="str">
        <f>'TABEL PRO-KE-SUB RENSTRA'!L17</f>
        <v>Jumlah     Dokumen     Peningkatan     Efektifitas Kegiatan Pemerintahan di Tingkat Kecamatan</v>
      </c>
      <c r="K16" s="229">
        <f>'DPA 2025'!G15</f>
        <v>90</v>
      </c>
      <c r="L16" s="229">
        <f>'DPA 2025'!H15</f>
        <v>90</v>
      </c>
      <c r="M16" s="52"/>
      <c r="N16" s="52"/>
    </row>
    <row r="17" spans="1:14" s="32" customFormat="1" ht="36" customHeight="1" x14ac:dyDescent="0.35">
      <c r="A17" s="222"/>
      <c r="B17" s="184"/>
      <c r="C17" s="188"/>
      <c r="D17" s="187"/>
      <c r="E17" s="184"/>
      <c r="F17" s="396" t="str">
        <f>'TABEL PRO-KE-SUB RENSTRA'!E18</f>
        <v>Kegiatan Koordinasi Pemeliharaan Prasarana dan Sarana Pelayanan Umum</v>
      </c>
      <c r="G17" s="397"/>
      <c r="H17" s="184"/>
      <c r="I17" s="396" t="str">
        <f>'TABEL PRO-KE-SUB RENSTRA'!K18</f>
        <v>Terlaksananya Koordinasi</v>
      </c>
      <c r="J17" s="397"/>
      <c r="K17" s="187">
        <f>'DPA 2025'!G16</f>
        <v>9</v>
      </c>
      <c r="L17" s="187">
        <f>'DPA 2025'!H16</f>
        <v>9</v>
      </c>
      <c r="M17" s="52"/>
      <c r="N17" s="52"/>
    </row>
    <row r="18" spans="1:14" s="32" customFormat="1" ht="95" customHeight="1" x14ac:dyDescent="0.35">
      <c r="A18" s="222"/>
      <c r="B18" s="184"/>
      <c r="C18" s="188"/>
      <c r="D18" s="187"/>
      <c r="E18" s="184"/>
      <c r="F18" s="184"/>
      <c r="G18" s="187" t="str">
        <f>'TABEL PRO-KE-SUB RENSTRA'!F19</f>
        <v>Sub Kegiatan Koordinasi/Sinergi dengan Perangkat Daerah dan/atau Instansi Vertikal yang terkait dalam Pemeliharaan Sarana dan Prasarana Pelayanan Umum</v>
      </c>
      <c r="H18" s="184"/>
      <c r="I18" s="184"/>
      <c r="J18" s="187" t="str">
        <f>'TABEL PRO-KE-SUB RENSTRA'!L19</f>
        <v>Jumlah Dokumen Koordinasi/Sinergi dengan Perangkat Daerah dan/atau  Instansi  Vertikal yang Terkait dalam Pemeliharaan Sarana dan Prasarana Pelayanan Umum</v>
      </c>
      <c r="K18" s="187">
        <f>'DPA 2025'!G17</f>
        <v>680</v>
      </c>
      <c r="L18" s="187">
        <f>'DPA 2025'!H17</f>
        <v>680</v>
      </c>
      <c r="M18" s="52"/>
      <c r="N18" s="52"/>
    </row>
    <row r="19" spans="1:14" s="32" customFormat="1" ht="36" customHeight="1" x14ac:dyDescent="0.35">
      <c r="A19" s="222"/>
      <c r="B19" s="184"/>
      <c r="C19" s="188"/>
      <c r="D19" s="187"/>
      <c r="E19" s="184"/>
      <c r="F19" s="396" t="str">
        <f>'TABEL PRO-KE-SUB RENSTRA'!E20</f>
        <v>Kegiatan Pelaksanaan Urusan Pemerintahan yang Dilimpahkan kepada Camat</v>
      </c>
      <c r="G19" s="397"/>
      <c r="H19" s="184"/>
      <c r="I19" s="396" t="str">
        <f>'TABEL PRO-KE-SUB RENSTRA'!K20</f>
        <v>Terlaksananya Pelimpahan urusan pemerintahan</v>
      </c>
      <c r="J19" s="397"/>
      <c r="K19" s="187">
        <f>'DPA 2025'!G18</f>
        <v>6</v>
      </c>
      <c r="L19" s="187">
        <f>'DPA 2025'!H18</f>
        <v>6</v>
      </c>
      <c r="M19" s="52"/>
      <c r="N19" s="52"/>
    </row>
    <row r="20" spans="1:14" s="32" customFormat="1" ht="45.5" customHeight="1" x14ac:dyDescent="0.35">
      <c r="A20" s="222"/>
      <c r="B20" s="184"/>
      <c r="C20" s="188"/>
      <c r="D20" s="187"/>
      <c r="E20" s="184"/>
      <c r="F20" s="184"/>
      <c r="G20" s="187" t="str">
        <f>'TABEL PRO-KE-SUB RENSTRA'!F21</f>
        <v>Sub Kegiatan Pelaksanaan Urusan Pemerintahan yang terkait dengan Kewenangan Lain yang Dilimpahkan</v>
      </c>
      <c r="H20" s="184"/>
      <c r="I20" s="184"/>
      <c r="J20" s="187" t="str">
        <f>'TABEL PRO-KE-SUB RENSTRA'!L21</f>
        <v>Jumlah  Laporan Pelaksanaan  Kewenangan Lain yang Dilimpahkan</v>
      </c>
      <c r="K20" s="187">
        <f>'DPA 2025'!G19</f>
        <v>8</v>
      </c>
      <c r="L20" s="187">
        <f>'DPA 2025'!H19</f>
        <v>8</v>
      </c>
      <c r="M20" s="52"/>
      <c r="N20" s="52"/>
    </row>
    <row r="21" spans="1:14" s="32" customFormat="1" ht="14.5" customHeight="1" x14ac:dyDescent="0.35">
      <c r="A21" s="222"/>
      <c r="B21" s="184"/>
      <c r="C21" s="188"/>
      <c r="D21" s="187"/>
      <c r="E21" s="396" t="str">
        <f>'TABEL PRO-KE-SUB RENSTRA'!D22</f>
        <v>Program Koordinasi Ketentraman Dan Ketertiban Umum</v>
      </c>
      <c r="F21" s="396"/>
      <c r="G21" s="397"/>
      <c r="H21" s="396" t="str">
        <f>'TABEL PRO-KE-SUB RENSTRA'!J22</f>
        <v>Persentase penurunan tingkat pelanggaran ketenteraman ketertiban umum</v>
      </c>
      <c r="I21" s="396"/>
      <c r="J21" s="397"/>
      <c r="K21" s="187">
        <f>'DPA 2025'!G20</f>
        <v>10</v>
      </c>
      <c r="L21" s="187">
        <f>'DPA 2025'!H20</f>
        <v>10</v>
      </c>
      <c r="M21" s="52"/>
      <c r="N21" s="52"/>
    </row>
    <row r="22" spans="1:14" s="32" customFormat="1" ht="14.5" customHeight="1" x14ac:dyDescent="0.35">
      <c r="A22" s="222"/>
      <c r="B22" s="184"/>
      <c r="C22" s="188"/>
      <c r="D22" s="187"/>
      <c r="E22" s="184"/>
      <c r="F22" s="396" t="str">
        <f>'TABEL PRO-KE-SUB RENSTRA'!E23</f>
        <v>Kegiatan Koordinasi Upaya Penyelenggaraan Ketenteraman dan Ketertiban Umum</v>
      </c>
      <c r="G22" s="397"/>
      <c r="H22" s="184"/>
      <c r="I22" s="396" t="str">
        <f>'TABEL PRO-KE-SUB RENSTRA'!K23</f>
        <v>Terselenggaranya Koordinasi Ketentraman dan Ketertiban Umum</v>
      </c>
      <c r="J22" s="397"/>
      <c r="K22" s="187">
        <f>'DPA 2025'!G21</f>
        <v>1</v>
      </c>
      <c r="L22" s="187">
        <f>'DPA 2025'!H21</f>
        <v>1</v>
      </c>
      <c r="M22" s="52"/>
      <c r="N22" s="52"/>
    </row>
    <row r="23" spans="1:14" s="32" customFormat="1" ht="92" x14ac:dyDescent="0.35">
      <c r="A23" s="222"/>
      <c r="B23" s="184"/>
      <c r="C23" s="188"/>
      <c r="D23" s="187"/>
      <c r="E23" s="184"/>
      <c r="F23" s="184"/>
      <c r="G23" s="187" t="str">
        <f>'TABEL PRO-KE-SUB RENSTRA'!F24</f>
        <v>Sub Kegiatan Sinergitas dengan Kepolisian Negara Republik Indonesia, Tentara Nasional Indonesia dan Instansi Vertikal di Wilayah Kecamatan</v>
      </c>
      <c r="H23" s="184"/>
      <c r="I23" s="184"/>
      <c r="J23" s="187" t="str">
        <f>'TABEL PRO-KE-SUB RENSTRA'!L24</f>
        <v>Jumlah Laporan Hasil Sinergitas dengan Kepolisian Negara Republik Indonesia, Tentara Nasional   Indonesia   dan   Instansi   Vertikal   di Wilayah Kecamatan</v>
      </c>
      <c r="K23" s="187">
        <f>'DPA 2025'!G22</f>
        <v>12</v>
      </c>
      <c r="L23" s="187">
        <f>'DPA 2025'!H22</f>
        <v>12</v>
      </c>
      <c r="M23" s="52"/>
      <c r="N23" s="52"/>
    </row>
    <row r="24" spans="1:14" s="32" customFormat="1" ht="35" customHeight="1" x14ac:dyDescent="0.35">
      <c r="A24" s="222"/>
      <c r="B24" s="184"/>
      <c r="C24" s="188"/>
      <c r="D24" s="187"/>
      <c r="E24" s="396" t="str">
        <f>'TABEL PRO-KE-SUB RENSTRA'!D25</f>
        <v>Program Penyelenggaraan Urusan Pemerintahan Umum</v>
      </c>
      <c r="F24" s="396"/>
      <c r="G24" s="397"/>
      <c r="H24" s="396" t="str">
        <f>'TABEL PRO-KE-SUB RENSTRA'!J25</f>
        <v>Persentase penyelenggaraan urusan pemerintah daerah yang dilaksanakan</v>
      </c>
      <c r="I24" s="396"/>
      <c r="J24" s="397"/>
      <c r="K24" s="187">
        <f>'DPA 2025'!G23</f>
        <v>100</v>
      </c>
      <c r="L24" s="187">
        <f>'DPA 2025'!H23</f>
        <v>100</v>
      </c>
      <c r="M24" s="52"/>
      <c r="N24" s="52"/>
    </row>
    <row r="25" spans="1:14" s="32" customFormat="1" ht="36.5" customHeight="1" x14ac:dyDescent="0.35">
      <c r="A25" s="222"/>
      <c r="B25" s="184"/>
      <c r="C25" s="188"/>
      <c r="D25" s="187"/>
      <c r="E25" s="184"/>
      <c r="F25" s="396" t="str">
        <f>'TABEL PRO-KE-SUB RENSTRA'!E26</f>
        <v>Kegiatan Penyelenggaraan Urusan Pemerintahan Umum sesuai Penugasan Kepala Daerah</v>
      </c>
      <c r="G25" s="397"/>
      <c r="H25" s="184"/>
      <c r="I25" s="396" t="str">
        <f>'TABEL PRO-KE-SUB RENSTRA'!K26</f>
        <v xml:space="preserve">Terselenggaranya Urusan Pemerintahan Umum </v>
      </c>
      <c r="J25" s="397"/>
      <c r="K25" s="187">
        <f>'DPA 2025'!G24</f>
        <v>2</v>
      </c>
      <c r="L25" s="187">
        <f>'DPA 2025'!H24</f>
        <v>2</v>
      </c>
      <c r="M25" s="52"/>
      <c r="N25" s="52"/>
    </row>
    <row r="26" spans="1:14" s="32" customFormat="1" ht="104.5" customHeight="1" x14ac:dyDescent="0.35">
      <c r="A26" s="222"/>
      <c r="B26" s="184"/>
      <c r="C26" s="188"/>
      <c r="D26" s="187"/>
      <c r="E26" s="184"/>
      <c r="F26" s="184"/>
      <c r="G26" s="187" t="str">
        <f>'TABEL PRO-KE-SUB RENSTRA'!F27</f>
        <v>Sub Kegiatan Pembinaan Keurukunan antarsuku dan intrasuku, Umat Beragama, Ras dan Golongan lainnya guna mewujudkan Stabilitas Keamanan Lokal, Regional dan Nasional</v>
      </c>
      <c r="H26" s="184"/>
      <c r="I26" s="184"/>
      <c r="J26" s="187" t="str">
        <f>'TABEL PRO-KE-SUB RENSTRA'!L27</f>
        <v>Jumlah Orang yang Mengikuti Pembinaan Kerukunan Antar Suku dan Intra Suku , Umat Beragama, Ras, dan Golongan Lainnya Guna Mewujudkan Stabilitas     Keamanan     Lokal,
Regional, dan Nasional</v>
      </c>
      <c r="K26" s="187">
        <f>'DPA 2025'!G25</f>
        <v>200</v>
      </c>
      <c r="L26" s="187">
        <f>'DPA 2025'!H25</f>
        <v>200</v>
      </c>
      <c r="M26" s="52"/>
      <c r="N26" s="52"/>
    </row>
    <row r="27" spans="1:14" s="32" customFormat="1" ht="46.5" customHeight="1" x14ac:dyDescent="0.35">
      <c r="A27" s="222"/>
      <c r="B27" s="184"/>
      <c r="C27" s="188"/>
      <c r="D27" s="187"/>
      <c r="E27" s="184"/>
      <c r="F27" s="184"/>
      <c r="G27" s="187" t="str">
        <f>'TABEL PRO-KE-SUB RENSTRA'!F28</f>
        <v>Sub Kegiatan Pelaksanaan Tugas Forum Koordinasi Pimpinan di Kecamatan</v>
      </c>
      <c r="H27" s="184"/>
      <c r="I27" s="184"/>
      <c r="J27" s="187" t="str">
        <f>'TABEL PRO-KE-SUB RENSTRA'!L28</f>
        <v>Jumlah   Dokumen   Tugas   Forum   Koordinasi Pimpinan di Kecamatan</v>
      </c>
      <c r="K27" s="187">
        <f>'DPA 2025'!G26</f>
        <v>4</v>
      </c>
      <c r="L27" s="187">
        <f>'DPA 2025'!H26</f>
        <v>4</v>
      </c>
      <c r="M27" s="52"/>
      <c r="N27" s="52"/>
    </row>
    <row r="28" spans="1:14" s="4" customFormat="1" ht="11.5" x14ac:dyDescent="0.25">
      <c r="A28" s="68"/>
      <c r="B28" s="50"/>
      <c r="C28" s="50"/>
      <c r="D28" s="50"/>
      <c r="E28" s="50"/>
      <c r="F28" s="50"/>
      <c r="G28" s="55"/>
      <c r="H28" s="50"/>
      <c r="I28" s="50"/>
      <c r="J28" s="55"/>
      <c r="K28" s="55"/>
      <c r="L28" s="55"/>
      <c r="M28" s="41"/>
      <c r="N28" s="41"/>
    </row>
    <row r="29" spans="1:14" s="4" customFormat="1" ht="14.5" customHeight="1" x14ac:dyDescent="0.25">
      <c r="A29" s="6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388" t="s">
        <v>47</v>
      </c>
      <c r="N29" s="388"/>
    </row>
    <row r="30" spans="1:14" s="4" customFormat="1" ht="14.5" customHeight="1" x14ac:dyDescent="0.25">
      <c r="A30" s="6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388" t="s">
        <v>59</v>
      </c>
      <c r="N30" s="388"/>
    </row>
    <row r="31" spans="1:14" s="4" customFormat="1" ht="11.5" x14ac:dyDescent="0.25">
      <c r="A31" s="6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s="4" customFormat="1" ht="11.5" x14ac:dyDescent="0.25">
      <c r="A32" s="6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:14" s="4" customFormat="1" ht="11.5" x14ac:dyDescent="0.25">
      <c r="A33" s="6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1:14" s="4" customFormat="1" ht="11.5" x14ac:dyDescent="0.25">
      <c r="A34" s="6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1:14" s="4" customFormat="1" ht="11.5" x14ac:dyDescent="0.25">
      <c r="A35" s="426" t="s">
        <v>58</v>
      </c>
      <c r="B35" s="426"/>
      <c r="C35" s="426"/>
      <c r="D35" s="426"/>
      <c r="E35" s="426"/>
      <c r="F35" s="426"/>
      <c r="G35" s="426"/>
      <c r="H35" s="41"/>
      <c r="I35" s="41"/>
      <c r="J35" s="41"/>
      <c r="K35" s="41"/>
      <c r="L35" s="41"/>
      <c r="M35" s="389" t="s">
        <v>121</v>
      </c>
      <c r="N35" s="389"/>
    </row>
    <row r="36" spans="1:14" s="7" customFormat="1" ht="14.5" customHeight="1" x14ac:dyDescent="0.35">
      <c r="A36" s="425" t="s">
        <v>0</v>
      </c>
      <c r="B36" s="420" t="s">
        <v>6</v>
      </c>
      <c r="C36" s="420" t="s">
        <v>4</v>
      </c>
      <c r="D36" s="420"/>
      <c r="E36" s="420" t="s">
        <v>5</v>
      </c>
      <c r="F36" s="420"/>
      <c r="G36" s="420"/>
      <c r="H36" s="147"/>
      <c r="I36" s="77"/>
      <c r="J36" s="77"/>
      <c r="K36" s="77"/>
      <c r="L36" s="77"/>
      <c r="M36" s="390" t="s">
        <v>122</v>
      </c>
      <c r="N36" s="390"/>
    </row>
    <row r="37" spans="1:14" s="7" customFormat="1" ht="14.5" customHeight="1" x14ac:dyDescent="0.35">
      <c r="A37" s="425"/>
      <c r="B37" s="420"/>
      <c r="C37" s="420"/>
      <c r="D37" s="420"/>
      <c r="E37" s="420"/>
      <c r="F37" s="420"/>
      <c r="G37" s="420"/>
      <c r="H37" s="147"/>
      <c r="I37" s="77"/>
      <c r="J37" s="77"/>
      <c r="K37" s="77"/>
      <c r="L37" s="77"/>
      <c r="M37" s="77"/>
      <c r="N37" s="77"/>
    </row>
    <row r="38" spans="1:14" s="5" customFormat="1" ht="36" customHeight="1" x14ac:dyDescent="0.35">
      <c r="A38" s="162">
        <v>1</v>
      </c>
      <c r="B38" s="161" t="s">
        <v>184</v>
      </c>
      <c r="C38" s="424" t="s">
        <v>115</v>
      </c>
      <c r="D38" s="424"/>
      <c r="E38" s="424"/>
      <c r="F38" s="424"/>
      <c r="G38" s="424"/>
      <c r="H38" s="43"/>
      <c r="I38" s="43"/>
      <c r="J38" s="43"/>
      <c r="K38" s="43"/>
      <c r="L38" s="43"/>
      <c r="M38" s="43"/>
      <c r="N38" s="43"/>
    </row>
    <row r="39" spans="1:14" s="5" customFormat="1" ht="36" customHeight="1" x14ac:dyDescent="0.35">
      <c r="A39" s="162">
        <v>2</v>
      </c>
      <c r="B39" s="161" t="s">
        <v>185</v>
      </c>
      <c r="C39" s="424" t="s">
        <v>116</v>
      </c>
      <c r="D39" s="424"/>
      <c r="E39" s="424"/>
      <c r="F39" s="424"/>
      <c r="G39" s="424"/>
      <c r="H39" s="43"/>
      <c r="I39" s="43"/>
      <c r="J39" s="43"/>
      <c r="K39" s="43"/>
      <c r="L39" s="43"/>
      <c r="M39" s="43"/>
      <c r="N39" s="43"/>
    </row>
    <row r="40" spans="1:14" s="5" customFormat="1" ht="36" customHeight="1" x14ac:dyDescent="0.35">
      <c r="A40" s="162">
        <v>3</v>
      </c>
      <c r="B40" s="161" t="s">
        <v>186</v>
      </c>
      <c r="C40" s="424" t="s">
        <v>117</v>
      </c>
      <c r="D40" s="424"/>
      <c r="E40" s="424"/>
      <c r="F40" s="424"/>
      <c r="G40" s="424"/>
      <c r="H40" s="43"/>
      <c r="I40" s="43"/>
      <c r="J40" s="43"/>
      <c r="L40" s="43"/>
      <c r="M40" s="43"/>
      <c r="N40" s="43"/>
    </row>
    <row r="41" spans="1:14" s="5" customFormat="1" ht="36" customHeight="1" x14ac:dyDescent="0.35">
      <c r="A41" s="162">
        <v>4</v>
      </c>
      <c r="B41" s="161" t="s">
        <v>187</v>
      </c>
      <c r="C41" s="424" t="s">
        <v>189</v>
      </c>
      <c r="D41" s="424"/>
      <c r="E41" s="424"/>
      <c r="F41" s="424"/>
      <c r="G41" s="424"/>
      <c r="H41" s="43"/>
      <c r="I41" s="43"/>
      <c r="J41" s="43"/>
      <c r="L41" s="43"/>
      <c r="M41" s="43"/>
      <c r="N41" s="43"/>
    </row>
    <row r="42" spans="1:14" s="4" customFormat="1" ht="11.5" x14ac:dyDescent="0.25">
      <c r="A42" s="163">
        <v>5</v>
      </c>
      <c r="B42" s="161" t="s">
        <v>188</v>
      </c>
      <c r="C42" s="424" t="s">
        <v>119</v>
      </c>
      <c r="D42" s="424"/>
      <c r="E42" s="424"/>
      <c r="F42" s="424"/>
      <c r="G42" s="424"/>
      <c r="H42" s="41"/>
      <c r="I42" s="41"/>
      <c r="J42" s="41"/>
      <c r="L42" s="41"/>
      <c r="M42" s="41"/>
      <c r="N42" s="41"/>
    </row>
    <row r="43" spans="1:14" s="4" customFormat="1" ht="11.5" x14ac:dyDescent="0.25">
      <c r="A43" s="69"/>
      <c r="B43" s="41"/>
      <c r="C43" s="41"/>
      <c r="D43" s="41"/>
      <c r="E43" s="41"/>
      <c r="F43" s="41"/>
      <c r="G43" s="41"/>
      <c r="H43" s="41"/>
      <c r="I43" s="41"/>
      <c r="J43" s="41"/>
      <c r="L43" s="41"/>
      <c r="M43" s="41"/>
      <c r="N43" s="41"/>
    </row>
    <row r="44" spans="1:14" s="4" customFormat="1" ht="11.5" x14ac:dyDescent="0.25">
      <c r="A44" s="69"/>
      <c r="B44" s="41"/>
      <c r="C44" s="41"/>
      <c r="D44" s="41"/>
      <c r="E44" s="41"/>
      <c r="F44" s="41"/>
      <c r="G44" s="41"/>
      <c r="H44" s="41"/>
      <c r="I44" s="41"/>
      <c r="J44" s="41"/>
      <c r="L44" s="41"/>
      <c r="M44" s="41"/>
      <c r="N44" s="41"/>
    </row>
    <row r="45" spans="1:14" s="4" customFormat="1" ht="11.5" x14ac:dyDescent="0.25">
      <c r="A45" s="6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s="4" customFormat="1" ht="11.5" x14ac:dyDescent="0.25">
      <c r="A46" s="6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 s="4" customFormat="1" ht="11.5" x14ac:dyDescent="0.25">
      <c r="A47" s="6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s="4" customFormat="1" ht="11.5" x14ac:dyDescent="0.25">
      <c r="A48" s="6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s="4" customFormat="1" ht="11.5" x14ac:dyDescent="0.25">
      <c r="A49" s="6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1:14" s="4" customFormat="1" ht="11.5" x14ac:dyDescent="0.25">
      <c r="A50" s="6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s="4" customFormat="1" ht="11.5" x14ac:dyDescent="0.25">
      <c r="A51" s="6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s="4" customFormat="1" ht="11.5" x14ac:dyDescent="0.25">
      <c r="A52" s="6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1:14" s="4" customFormat="1" ht="11.5" x14ac:dyDescent="0.25">
      <c r="A53" s="6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1:14" s="4" customFormat="1" ht="11.5" x14ac:dyDescent="0.25">
      <c r="A54" s="6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1:14" s="4" customFormat="1" ht="11.5" x14ac:dyDescent="0.25">
      <c r="A55" s="6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1:14" s="4" customFormat="1" ht="11.5" x14ac:dyDescent="0.25">
      <c r="A56" s="6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s="4" customFormat="1" ht="11.5" x14ac:dyDescent="0.25">
      <c r="A57" s="6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1:14" s="4" customFormat="1" ht="11.5" x14ac:dyDescent="0.25">
      <c r="A58" s="6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s="4" customFormat="1" ht="11.5" x14ac:dyDescent="0.25">
      <c r="A59" s="6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4" s="4" customFormat="1" ht="11.5" x14ac:dyDescent="0.25">
      <c r="A60" s="6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4" s="4" customFormat="1" ht="11.5" x14ac:dyDescent="0.25">
      <c r="A61" s="6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</sheetData>
  <mergeCells count="53">
    <mergeCell ref="M29:N29"/>
    <mergeCell ref="M30:N30"/>
    <mergeCell ref="M35:N35"/>
    <mergeCell ref="M36:N36"/>
    <mergeCell ref="C41:D41"/>
    <mergeCell ref="A35:G35"/>
    <mergeCell ref="E36:G37"/>
    <mergeCell ref="E39:G39"/>
    <mergeCell ref="E40:G40"/>
    <mergeCell ref="E41:G41"/>
    <mergeCell ref="C38:D38"/>
    <mergeCell ref="C39:D39"/>
    <mergeCell ref="C40:D40"/>
    <mergeCell ref="E38:G38"/>
    <mergeCell ref="E42:G42"/>
    <mergeCell ref="A36:A37"/>
    <mergeCell ref="B36:B37"/>
    <mergeCell ref="C36:D37"/>
    <mergeCell ref="C42:D42"/>
    <mergeCell ref="F25:G25"/>
    <mergeCell ref="I25:J25"/>
    <mergeCell ref="E21:G21"/>
    <mergeCell ref="H21:J21"/>
    <mergeCell ref="F22:G22"/>
    <mergeCell ref="I22:J22"/>
    <mergeCell ref="F19:G19"/>
    <mergeCell ref="I19:J19"/>
    <mergeCell ref="F11:G11"/>
    <mergeCell ref="I11:J11"/>
    <mergeCell ref="E24:G24"/>
    <mergeCell ref="H24:J24"/>
    <mergeCell ref="E14:G14"/>
    <mergeCell ref="H14:J14"/>
    <mergeCell ref="F17:G17"/>
    <mergeCell ref="I17:J17"/>
    <mergeCell ref="F15:G15"/>
    <mergeCell ref="I15:J15"/>
    <mergeCell ref="E6:G6"/>
    <mergeCell ref="H6:J6"/>
    <mergeCell ref="F7:G7"/>
    <mergeCell ref="I7:J7"/>
    <mergeCell ref="E13:G13"/>
    <mergeCell ref="H13:J13"/>
    <mergeCell ref="M3:M4"/>
    <mergeCell ref="N3:N4"/>
    <mergeCell ref="E5:G5"/>
    <mergeCell ref="H5:J5"/>
    <mergeCell ref="A1:N1"/>
    <mergeCell ref="A3:B4"/>
    <mergeCell ref="C3:D4"/>
    <mergeCell ref="E3:G4"/>
    <mergeCell ref="H3:J4"/>
    <mergeCell ref="K3:L3"/>
  </mergeCells>
  <printOptions horizontalCentered="1"/>
  <pageMargins left="0.39370078740157483" right="0.39370078740157483" top="0.59055118110236227" bottom="0.39370078740157483" header="0" footer="0"/>
  <pageSetup paperSize="9" scale="83" orientation="landscape" horizontalDpi="4294967293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opLeftCell="A25" workbookViewId="0">
      <selection activeCell="F7" sqref="F7"/>
    </sheetView>
  </sheetViews>
  <sheetFormatPr defaultRowHeight="14.5" x14ac:dyDescent="0.35"/>
  <cols>
    <col min="1" max="1" width="2.26953125" style="67" customWidth="1"/>
    <col min="2" max="2" width="25.453125" style="44" customWidth="1"/>
    <col min="3" max="3" width="1.54296875" style="44" customWidth="1"/>
    <col min="4" max="4" width="20.54296875" style="44" customWidth="1"/>
    <col min="5" max="5" width="10.81640625" style="44" customWidth="1"/>
    <col min="6" max="9" width="5.54296875" style="44" customWidth="1"/>
    <col min="10" max="10" width="2.81640625" style="44" customWidth="1"/>
    <col min="11" max="11" width="15.54296875" style="44" customWidth="1"/>
    <col min="12" max="15" width="5.54296875" style="44" customWidth="1"/>
    <col min="16" max="17" width="1.54296875" style="44" customWidth="1"/>
    <col min="18" max="18" width="20.54296875" style="44" customWidth="1"/>
    <col min="19" max="20" width="1.54296875" style="44" customWidth="1"/>
    <col min="21" max="21" width="15.54296875" style="44" customWidth="1"/>
    <col min="22" max="22" width="14.1796875" style="44" customWidth="1"/>
    <col min="23" max="24" width="14.1796875" style="41" customWidth="1"/>
    <col min="25" max="25" width="14.1796875" style="44" customWidth="1"/>
    <col min="26" max="28" width="17.7265625" style="44" customWidth="1"/>
  </cols>
  <sheetData>
    <row r="1" spans="1:28" s="3" customFormat="1" ht="15.65" x14ac:dyDescent="0.35">
      <c r="A1" s="421" t="s">
        <v>238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</row>
    <row r="3" spans="1:28" s="7" customFormat="1" ht="23.15" customHeight="1" x14ac:dyDescent="0.35">
      <c r="A3" s="398" t="s">
        <v>35</v>
      </c>
      <c r="B3" s="400"/>
      <c r="C3" s="427" t="s">
        <v>1</v>
      </c>
      <c r="D3" s="427"/>
      <c r="E3" s="404" t="s">
        <v>9</v>
      </c>
      <c r="F3" s="428" t="s">
        <v>36</v>
      </c>
      <c r="G3" s="429"/>
      <c r="H3" s="429"/>
      <c r="I3" s="429"/>
      <c r="J3" s="411" t="s">
        <v>38</v>
      </c>
      <c r="K3" s="411"/>
      <c r="L3" s="411"/>
      <c r="M3" s="411"/>
      <c r="N3" s="411"/>
      <c r="O3" s="411"/>
      <c r="P3" s="398" t="s">
        <v>39</v>
      </c>
      <c r="Q3" s="399"/>
      <c r="R3" s="400"/>
      <c r="S3" s="398" t="s">
        <v>40</v>
      </c>
      <c r="T3" s="399"/>
      <c r="U3" s="400"/>
      <c r="V3" s="398" t="s">
        <v>2</v>
      </c>
      <c r="W3" s="400"/>
      <c r="X3" s="406" t="s">
        <v>12</v>
      </c>
      <c r="Y3" s="407"/>
      <c r="Z3" s="408" t="s">
        <v>41</v>
      </c>
      <c r="AA3" s="404" t="s">
        <v>3</v>
      </c>
      <c r="AB3" s="404" t="s">
        <v>28</v>
      </c>
    </row>
    <row r="4" spans="1:28" s="5" customFormat="1" ht="23.15" customHeight="1" x14ac:dyDescent="0.35">
      <c r="A4" s="401"/>
      <c r="B4" s="403"/>
      <c r="C4" s="426"/>
      <c r="D4" s="426"/>
      <c r="E4" s="405"/>
      <c r="F4" s="192" t="s">
        <v>15</v>
      </c>
      <c r="G4" s="182" t="s">
        <v>16</v>
      </c>
      <c r="H4" s="193" t="s">
        <v>17</v>
      </c>
      <c r="I4" s="192" t="s">
        <v>18</v>
      </c>
      <c r="J4" s="420" t="s">
        <v>42</v>
      </c>
      <c r="K4" s="420"/>
      <c r="L4" s="192" t="s">
        <v>15</v>
      </c>
      <c r="M4" s="192" t="s">
        <v>16</v>
      </c>
      <c r="N4" s="182" t="s">
        <v>17</v>
      </c>
      <c r="O4" s="192" t="s">
        <v>18</v>
      </c>
      <c r="P4" s="401"/>
      <c r="Q4" s="402"/>
      <c r="R4" s="403"/>
      <c r="S4" s="401"/>
      <c r="T4" s="402"/>
      <c r="U4" s="403"/>
      <c r="V4" s="189" t="s">
        <v>45</v>
      </c>
      <c r="W4" s="189" t="s">
        <v>46</v>
      </c>
      <c r="X4" s="189" t="s">
        <v>45</v>
      </c>
      <c r="Y4" s="189" t="s">
        <v>46</v>
      </c>
      <c r="Z4" s="409"/>
      <c r="AA4" s="405"/>
      <c r="AB4" s="405"/>
    </row>
    <row r="5" spans="1:28" s="32" customFormat="1" ht="34.5" x14ac:dyDescent="0.35">
      <c r="A5" s="222">
        <f>'TABEL TUSAR RENSTRA'!B6</f>
        <v>1.1000000000000001</v>
      </c>
      <c r="B5" s="184" t="str">
        <f>'TABEL TUSAR RENSTRA'!C6</f>
        <v xml:space="preserve">Meningkatnya partisipasi masyarakat dalam pembangunan kecamatan, kelurahan </v>
      </c>
      <c r="C5" s="184">
        <f>'TABEL TUSAR RENSTRA'!E6</f>
        <v>1.1000000000000001</v>
      </c>
      <c r="D5" s="184" t="str">
        <f>'TABEL TUSAR RENSTRA'!F6</f>
        <v>Persentase partisipasi masyarakat dalam pembangunan kecamatan dan kelurahan</v>
      </c>
      <c r="E5" s="52" t="str">
        <f>'TABEL TUSAR RENSTRA'!G6</f>
        <v>Persen</v>
      </c>
      <c r="F5" s="236">
        <v>0</v>
      </c>
      <c r="G5" s="204">
        <v>0</v>
      </c>
      <c r="H5" s="204">
        <v>0</v>
      </c>
      <c r="I5" s="204">
        <v>39.99</v>
      </c>
      <c r="J5" s="40"/>
      <c r="K5" s="185"/>
      <c r="L5" s="236">
        <v>0</v>
      </c>
      <c r="M5" s="204">
        <v>0</v>
      </c>
      <c r="N5" s="204">
        <v>0</v>
      </c>
      <c r="O5" s="204">
        <v>39.99</v>
      </c>
      <c r="P5" s="392"/>
      <c r="Q5" s="393"/>
      <c r="R5" s="394"/>
      <c r="S5" s="392"/>
      <c r="T5" s="393"/>
      <c r="U5" s="394"/>
      <c r="V5" s="186"/>
      <c r="W5" s="72"/>
      <c r="X5" s="72"/>
      <c r="Y5" s="73"/>
      <c r="Z5" s="52"/>
      <c r="AA5" s="52"/>
      <c r="AB5" s="52"/>
    </row>
    <row r="6" spans="1:28" s="32" customFormat="1" ht="38" customHeight="1" x14ac:dyDescent="0.35">
      <c r="A6" s="222"/>
      <c r="B6" s="184"/>
      <c r="C6" s="184"/>
      <c r="D6" s="184"/>
      <c r="E6" s="52"/>
      <c r="F6" s="236">
        <v>5</v>
      </c>
      <c r="G6" s="204">
        <v>10</v>
      </c>
      <c r="H6" s="204">
        <v>18</v>
      </c>
      <c r="I6" s="204">
        <v>26</v>
      </c>
      <c r="J6" s="40"/>
      <c r="K6" s="185"/>
      <c r="L6" s="236">
        <v>5</v>
      </c>
      <c r="M6" s="204">
        <v>10</v>
      </c>
      <c r="N6" s="204">
        <v>18</v>
      </c>
      <c r="O6" s="204">
        <v>26</v>
      </c>
      <c r="P6" s="396" t="str">
        <f>'TABEL PRO-KE-SUB RENSTRA'!D7</f>
        <v>Program Pemberdayaan Masyarakat Desa Dan Kelurahan</v>
      </c>
      <c r="Q6" s="396"/>
      <c r="R6" s="397"/>
      <c r="S6" s="396" t="str">
        <f>'TABEL PRO-KE-SUB RENSTRA'!J7</f>
        <v>Tingkat partisipasi dan pemberdayaan masyarakat Kecamatan/kelurahan</v>
      </c>
      <c r="T6" s="396"/>
      <c r="U6" s="397"/>
      <c r="V6" s="199">
        <f>'DPA 2025'!G6</f>
        <v>0.26</v>
      </c>
      <c r="W6" s="199">
        <f>'DPA 2025'!H6</f>
        <v>0.26</v>
      </c>
      <c r="X6" s="166">
        <f>'DPA 2025'!I6</f>
        <v>5474764815</v>
      </c>
      <c r="Y6" s="166">
        <f>'DPA 2025'!J6</f>
        <v>4482202936</v>
      </c>
      <c r="Z6" s="52"/>
      <c r="AA6" s="52"/>
      <c r="AB6" s="52"/>
    </row>
    <row r="7" spans="1:28" s="32" customFormat="1" ht="38" customHeight="1" x14ac:dyDescent="0.35">
      <c r="A7" s="222"/>
      <c r="B7" s="184"/>
      <c r="C7" s="184"/>
      <c r="D7" s="184"/>
      <c r="E7" s="52"/>
      <c r="F7" s="53">
        <v>3</v>
      </c>
      <c r="G7" s="53">
        <v>3</v>
      </c>
      <c r="H7" s="53">
        <v>3</v>
      </c>
      <c r="I7" s="53">
        <v>3</v>
      </c>
      <c r="J7" s="40"/>
      <c r="K7" s="185"/>
      <c r="L7" s="53">
        <v>3</v>
      </c>
      <c r="M7" s="53">
        <v>3</v>
      </c>
      <c r="N7" s="53">
        <v>3</v>
      </c>
      <c r="O7" s="53">
        <v>3</v>
      </c>
      <c r="P7" s="184"/>
      <c r="Q7" s="396" t="str">
        <f>'TABEL PRO-KE-SUB RENSTRA'!E8</f>
        <v>Kegiatan  Pemberdayaan Kelurahan</v>
      </c>
      <c r="R7" s="397"/>
      <c r="S7" s="184"/>
      <c r="T7" s="396" t="str">
        <f>'TABEL PRO-KE-SUB RENSTRA'!K8</f>
        <v>Terlaksananya Kegiatan Pemberdayaan Kelurahan yang dilaksanakan</v>
      </c>
      <c r="U7" s="397"/>
      <c r="V7" s="187">
        <f>'DPA 2025'!G7</f>
        <v>3</v>
      </c>
      <c r="W7" s="187">
        <f>'DPA 2025'!H7</f>
        <v>3</v>
      </c>
      <c r="X7" s="166">
        <f>'DPA 2025'!I7</f>
        <v>2624562865</v>
      </c>
      <c r="Y7" s="202">
        <f>'DPA 2025'!J6</f>
        <v>4482202936</v>
      </c>
      <c r="Z7" s="52"/>
      <c r="AA7" s="52"/>
      <c r="AB7" s="52"/>
    </row>
    <row r="8" spans="1:28" s="32" customFormat="1" ht="80.5" x14ac:dyDescent="0.35">
      <c r="A8" s="222"/>
      <c r="B8" s="184"/>
      <c r="C8" s="184"/>
      <c r="D8" s="184"/>
      <c r="E8" s="52"/>
      <c r="F8" s="53">
        <v>1</v>
      </c>
      <c r="G8" s="53">
        <v>1</v>
      </c>
      <c r="H8" s="53">
        <v>1</v>
      </c>
      <c r="I8" s="53">
        <v>1</v>
      </c>
      <c r="J8" s="40"/>
      <c r="K8" s="187"/>
      <c r="L8" s="53">
        <v>1</v>
      </c>
      <c r="M8" s="53">
        <v>1</v>
      </c>
      <c r="N8" s="53">
        <v>1</v>
      </c>
      <c r="O8" s="53">
        <v>1</v>
      </c>
      <c r="P8" s="184"/>
      <c r="Q8" s="184"/>
      <c r="R8" s="187" t="str">
        <f>'TABEL PRO-KE-SUB RENSTRA'!F9</f>
        <v>Sub Kegiatan Peningkatan Partisipasi Masyarakat dalam Forum Musyawarah Perencanaan Pembangunan di Kelurahan</v>
      </c>
      <c r="S8" s="184"/>
      <c r="T8" s="184"/>
      <c r="U8" s="187" t="str">
        <f>'TABEL PRO-KE-SUB RENSTRA'!L9</f>
        <v>Jumlah      Lembaga      Kemasyarakatan      yang Berpartisipasi     dalam     Forum     Musyawarah Perencanaan pembangunan di Kelurahan</v>
      </c>
      <c r="V8" s="187">
        <f>'DPA 2025'!G8</f>
        <v>1</v>
      </c>
      <c r="W8" s="187">
        <f>'DPA 2025'!H8</f>
        <v>1</v>
      </c>
      <c r="X8" s="166">
        <f>'DPA 2025'!I8</f>
        <v>211484250</v>
      </c>
      <c r="Y8" s="202">
        <f>'DPA 2025'!J8</f>
        <v>173714850</v>
      </c>
      <c r="Z8" s="52" t="s">
        <v>216</v>
      </c>
      <c r="AA8" s="52"/>
      <c r="AB8" s="52"/>
    </row>
    <row r="9" spans="1:28" s="32" customFormat="1" ht="34.5" x14ac:dyDescent="0.35">
      <c r="A9" s="222"/>
      <c r="B9" s="184"/>
      <c r="C9" s="184"/>
      <c r="D9" s="184"/>
      <c r="E9" s="52"/>
      <c r="F9" s="53">
        <v>6</v>
      </c>
      <c r="G9" s="53">
        <v>6</v>
      </c>
      <c r="H9" s="53">
        <v>6</v>
      </c>
      <c r="I9" s="53">
        <v>6</v>
      </c>
      <c r="J9" s="40"/>
      <c r="K9" s="187"/>
      <c r="L9" s="53">
        <v>6</v>
      </c>
      <c r="M9" s="53">
        <v>6</v>
      </c>
      <c r="N9" s="53">
        <v>6</v>
      </c>
      <c r="O9" s="53">
        <v>6</v>
      </c>
      <c r="P9" s="184"/>
      <c r="Q9" s="184"/>
      <c r="R9" s="187" t="str">
        <f>'TABEL PRO-KE-SUB RENSTRA'!F10</f>
        <v>Sub Kegiatan Pembangunan Sarana dan Prasarana</v>
      </c>
      <c r="S9" s="184"/>
      <c r="T9" s="184"/>
      <c r="U9" s="187" t="str">
        <f>'TABEL PRO-KE-SUB RENSTRA'!L10</f>
        <v>Jumlah  Sarana  dan  Prasarana  Kelurahan  yang Terbangun</v>
      </c>
      <c r="V9" s="187">
        <f>'DPA 2025'!G9</f>
        <v>8</v>
      </c>
      <c r="W9" s="187">
        <f>'DPA 2025'!H9</f>
        <v>8</v>
      </c>
      <c r="X9" s="166">
        <f>'DPA 2025'!I9</f>
        <v>359000000</v>
      </c>
      <c r="Y9" s="202">
        <f>'DPA 2025'!J9</f>
        <v>293560200</v>
      </c>
      <c r="Z9" s="52" t="s">
        <v>216</v>
      </c>
      <c r="AA9" s="52"/>
      <c r="AB9" s="52"/>
    </row>
    <row r="10" spans="1:28" s="32" customFormat="1" ht="57.5" x14ac:dyDescent="0.35">
      <c r="A10" s="222"/>
      <c r="B10" s="184"/>
      <c r="C10" s="184"/>
      <c r="D10" s="184"/>
      <c r="E10" s="52"/>
      <c r="F10" s="53">
        <v>8</v>
      </c>
      <c r="G10" s="53">
        <v>8</v>
      </c>
      <c r="H10" s="53">
        <v>8</v>
      </c>
      <c r="I10" s="53">
        <v>8</v>
      </c>
      <c r="J10" s="40"/>
      <c r="K10" s="187"/>
      <c r="L10" s="53">
        <v>8</v>
      </c>
      <c r="M10" s="53">
        <v>8</v>
      </c>
      <c r="N10" s="53">
        <v>8</v>
      </c>
      <c r="O10" s="53">
        <v>8</v>
      </c>
      <c r="P10" s="184"/>
      <c r="Q10" s="184"/>
      <c r="R10" s="187" t="str">
        <f>'TABEL PRO-KE-SUB RENSTRA'!F11</f>
        <v>Sub Kegiatan  Pemberdayaan Masyarakat di Kelurahan</v>
      </c>
      <c r="S10" s="184"/>
      <c r="T10" s="184"/>
      <c r="U10" s="187" t="str">
        <f>'TABEL PRO-KE-SUB RENSTRA'!L11</f>
        <v>Jumlah Pokmas dan Ormas yang melaksanakan Pemberdayaan Masyarakat di Kelurahan</v>
      </c>
      <c r="V10" s="187">
        <f>'DPA 2025'!G10</f>
        <v>8</v>
      </c>
      <c r="W10" s="187">
        <f>'DPA 2025'!H10</f>
        <v>8</v>
      </c>
      <c r="X10" s="166">
        <f>'DPA 2025'!I10</f>
        <v>2054078615</v>
      </c>
      <c r="Y10" s="202">
        <f>'DPA 2025'!J10</f>
        <v>1708007886</v>
      </c>
      <c r="Z10" s="52" t="s">
        <v>216</v>
      </c>
      <c r="AA10" s="52"/>
      <c r="AB10" s="52"/>
    </row>
    <row r="11" spans="1:28" s="32" customFormat="1" ht="48.5" customHeight="1" x14ac:dyDescent="0.35">
      <c r="A11" s="222"/>
      <c r="B11" s="184"/>
      <c r="C11" s="184"/>
      <c r="D11" s="184"/>
      <c r="E11" s="52"/>
      <c r="F11" s="53">
        <v>133</v>
      </c>
      <c r="G11" s="53">
        <v>133</v>
      </c>
      <c r="H11" s="53">
        <v>133</v>
      </c>
      <c r="I11" s="53">
        <v>133</v>
      </c>
      <c r="J11" s="40"/>
      <c r="K11" s="187"/>
      <c r="L11" s="53">
        <v>133</v>
      </c>
      <c r="M11" s="53">
        <v>133</v>
      </c>
      <c r="N11" s="53">
        <v>133</v>
      </c>
      <c r="O11" s="53">
        <v>133</v>
      </c>
      <c r="P11" s="184"/>
      <c r="Q11" s="396" t="str">
        <f>'TABEL PRO-KE-SUB RENSTRA'!E12</f>
        <v>Pemberdayaan Lembaga Kemasyarakatan Tingkat Kecamatan</v>
      </c>
      <c r="R11" s="397"/>
      <c r="S11" s="184"/>
      <c r="T11" s="396" t="str">
        <f>'TABEL PRO-KE-SUB RENSTRA'!K12</f>
        <v>Jumlah Lembaga Kemasyarakatan Tingkat Kecamatan yang diberdayakan</v>
      </c>
      <c r="U11" s="397"/>
      <c r="V11" s="187">
        <f>'DPA 2025'!G11</f>
        <v>133</v>
      </c>
      <c r="W11" s="187">
        <f>'DPA 2025'!H11</f>
        <v>133</v>
      </c>
      <c r="X11" s="166">
        <f>'DPA 2025'!I11</f>
        <v>2850201950</v>
      </c>
      <c r="Y11" s="202">
        <f>'DPA 2025'!J11</f>
        <v>2306920000</v>
      </c>
      <c r="Z11" s="52"/>
      <c r="AA11" s="52"/>
      <c r="AB11" s="52"/>
    </row>
    <row r="12" spans="1:28" s="32" customFormat="1" ht="39.5" customHeight="1" x14ac:dyDescent="0.35">
      <c r="A12" s="222"/>
      <c r="B12" s="184"/>
      <c r="C12" s="184"/>
      <c r="D12" s="184"/>
      <c r="E12" s="52"/>
      <c r="F12" s="53">
        <v>1</v>
      </c>
      <c r="G12" s="53">
        <v>1</v>
      </c>
      <c r="H12" s="53">
        <v>1</v>
      </c>
      <c r="I12" s="53">
        <v>1</v>
      </c>
      <c r="J12" s="40"/>
      <c r="K12" s="187"/>
      <c r="L12" s="53">
        <v>1</v>
      </c>
      <c r="M12" s="53">
        <v>1</v>
      </c>
      <c r="N12" s="53">
        <v>1</v>
      </c>
      <c r="O12" s="53">
        <v>1</v>
      </c>
      <c r="P12" s="184"/>
      <c r="Q12" s="184"/>
      <c r="R12" s="187" t="str">
        <f>'TABEL PRO-KE-SUB RENSTRA'!F13</f>
        <v>Sub Kegiatan Penyelenggaraan Lembaga Kemasyarakatan</v>
      </c>
      <c r="S12" s="184"/>
      <c r="T12" s="184"/>
      <c r="U12" s="187" t="str">
        <f>'TABEL PRO-KE-SUB RENSTRA'!L13</f>
        <v>Jumlah      Lembaga      Kemasyarakatan      yang
Diselenggarakan</v>
      </c>
      <c r="V12" s="187">
        <f>'DPA 2025'!G12</f>
        <v>1</v>
      </c>
      <c r="W12" s="187">
        <f>'DPA 2025'!H12</f>
        <v>1</v>
      </c>
      <c r="X12" s="166">
        <f>'DPA 2025'!I12</f>
        <v>2850201950</v>
      </c>
      <c r="Y12" s="202">
        <f>'DPA 2025'!J12</f>
        <v>2306920000</v>
      </c>
      <c r="Z12" s="52" t="s">
        <v>213</v>
      </c>
      <c r="AA12" s="52"/>
      <c r="AB12" s="52"/>
    </row>
    <row r="13" spans="1:28" s="32" customFormat="1" ht="34.5" x14ac:dyDescent="0.35">
      <c r="A13" s="222">
        <f>'TABEL TUSAR RENSTRA'!B7</f>
        <v>1.2</v>
      </c>
      <c r="B13" s="184" t="str">
        <f>'TABEL TUSAR RENSTRA'!C7</f>
        <v>Meningkatnya kualitas Layanan publik yang transparan dan akuntabel di Kecamatan dan Kelurahan</v>
      </c>
      <c r="C13" s="184">
        <f>'TABEL TUSAR RENSTRA'!E7</f>
        <v>1.2</v>
      </c>
      <c r="D13" s="184" t="str">
        <f>'TABEL TUSAR RENSTRA'!F7</f>
        <v>Nilai Survey Kepuasan Masyarakat</v>
      </c>
      <c r="E13" s="52" t="str">
        <f>'TABEL TUSAR RENSTRA'!G7</f>
        <v>IKM</v>
      </c>
      <c r="F13" s="236">
        <v>0</v>
      </c>
      <c r="G13" s="204">
        <v>0</v>
      </c>
      <c r="H13" s="204">
        <v>0</v>
      </c>
      <c r="I13" s="204">
        <v>97.86</v>
      </c>
      <c r="J13" s="40"/>
      <c r="K13" s="185"/>
      <c r="L13" s="236">
        <v>0</v>
      </c>
      <c r="M13" s="204">
        <v>0</v>
      </c>
      <c r="N13" s="204">
        <v>0</v>
      </c>
      <c r="O13" s="204">
        <v>97.86</v>
      </c>
      <c r="P13" s="392"/>
      <c r="Q13" s="393"/>
      <c r="R13" s="394"/>
      <c r="S13" s="392"/>
      <c r="T13" s="393"/>
      <c r="U13" s="394"/>
      <c r="V13" s="186"/>
      <c r="W13" s="72"/>
      <c r="X13" s="213"/>
      <c r="Y13" s="213"/>
      <c r="Z13" s="52"/>
      <c r="AA13" s="52"/>
      <c r="AB13" s="52"/>
    </row>
    <row r="14" spans="1:28" s="32" customFormat="1" ht="27.5" customHeight="1" x14ac:dyDescent="0.35">
      <c r="A14" s="222"/>
      <c r="B14" s="184"/>
      <c r="C14" s="184"/>
      <c r="D14" s="184"/>
      <c r="E14" s="52"/>
      <c r="F14" s="53">
        <v>10</v>
      </c>
      <c r="G14" s="53">
        <v>40</v>
      </c>
      <c r="H14" s="53">
        <v>75</v>
      </c>
      <c r="I14" s="53">
        <v>90</v>
      </c>
      <c r="J14" s="40"/>
      <c r="K14" s="185"/>
      <c r="L14" s="53">
        <v>10</v>
      </c>
      <c r="M14" s="53">
        <v>40</v>
      </c>
      <c r="N14" s="53">
        <v>75</v>
      </c>
      <c r="O14" s="53">
        <v>90</v>
      </c>
      <c r="P14" s="396" t="str">
        <f>'TABEL PRO-KE-SUB RENSTRA'!D15</f>
        <v>Program Penyelenggaraan Pemerintahan Dan Pelayanan Publik</v>
      </c>
      <c r="Q14" s="396"/>
      <c r="R14" s="397"/>
      <c r="S14" s="396" t="str">
        <f>'TABEL PRO-KE-SUB RENSTRA'!J15</f>
        <v>Presentase tingkat layanan</v>
      </c>
      <c r="T14" s="396"/>
      <c r="U14" s="397"/>
      <c r="V14" s="199">
        <f>'DPA 2025'!G13</f>
        <v>0.9</v>
      </c>
      <c r="W14" s="199">
        <f>'DPA 2025'!H13</f>
        <v>0.9</v>
      </c>
      <c r="X14" s="166">
        <f>'DPA 2025'!I13</f>
        <v>1472836229</v>
      </c>
      <c r="Y14" s="202">
        <f>'DPA 2025'!J13</f>
        <v>1432692023</v>
      </c>
      <c r="Z14" s="52"/>
      <c r="AA14" s="52"/>
      <c r="AB14" s="52"/>
    </row>
    <row r="15" spans="1:28" s="32" customFormat="1" ht="36" customHeight="1" x14ac:dyDescent="0.35">
      <c r="A15" s="222"/>
      <c r="B15" s="226"/>
      <c r="C15" s="226"/>
      <c r="D15" s="226"/>
      <c r="E15" s="52"/>
      <c r="F15" s="53">
        <v>0</v>
      </c>
      <c r="G15" s="53">
        <v>0</v>
      </c>
      <c r="H15" s="53">
        <v>0</v>
      </c>
      <c r="I15" s="53">
        <v>0</v>
      </c>
      <c r="J15" s="40"/>
      <c r="K15" s="227"/>
      <c r="L15" s="53">
        <v>0</v>
      </c>
      <c r="M15" s="53">
        <v>0</v>
      </c>
      <c r="N15" s="53">
        <v>0</v>
      </c>
      <c r="O15" s="53">
        <v>0</v>
      </c>
      <c r="P15" s="226"/>
      <c r="Q15" s="396" t="str">
        <f>'TABEL PRO-KE-SUB RENSTRA'!E16</f>
        <v>Koordinasi           Penyelenggaraan           Kegiatan Pemerintahan di Tingkat Kecamatan</v>
      </c>
      <c r="R15" s="397"/>
      <c r="S15" s="226"/>
      <c r="T15" s="396" t="str">
        <f>'TABEL PRO-KE-SUB RENSTRA'!K16</f>
        <v>Terlaksananya Koordinasi</v>
      </c>
      <c r="U15" s="397"/>
      <c r="V15" s="229">
        <f>'DPA 2025'!G14</f>
        <v>9</v>
      </c>
      <c r="W15" s="229">
        <f>'DPA 2025'!H14</f>
        <v>9</v>
      </c>
      <c r="X15" s="166">
        <f>'DPA 2025'!I14</f>
        <v>6759900</v>
      </c>
      <c r="Y15" s="202">
        <f>'DPA 2025'!J14</f>
        <v>0</v>
      </c>
      <c r="Z15" s="52"/>
      <c r="AA15" s="52"/>
      <c r="AB15" s="52"/>
    </row>
    <row r="16" spans="1:28" s="32" customFormat="1" ht="46" x14ac:dyDescent="0.35">
      <c r="A16" s="222"/>
      <c r="B16" s="226"/>
      <c r="C16" s="226"/>
      <c r="D16" s="226"/>
      <c r="E16" s="52"/>
      <c r="F16" s="53">
        <v>170</v>
      </c>
      <c r="G16" s="53">
        <v>340</v>
      </c>
      <c r="H16" s="53">
        <v>510</v>
      </c>
      <c r="I16" s="53">
        <v>680</v>
      </c>
      <c r="J16" s="40"/>
      <c r="K16" s="229"/>
      <c r="L16" s="53">
        <v>170</v>
      </c>
      <c r="M16" s="53">
        <v>340</v>
      </c>
      <c r="N16" s="53">
        <v>510</v>
      </c>
      <c r="O16" s="53">
        <v>680</v>
      </c>
      <c r="P16" s="226"/>
      <c r="Q16" s="226"/>
      <c r="R16" s="229" t="str">
        <f>'TABEL PRO-KE-SUB RENSTRA'!F17</f>
        <v>Peningkatan Efektifitas Kegiatan Pemerintahan di Tingkat Kecamatan</v>
      </c>
      <c r="S16" s="226"/>
      <c r="T16" s="226"/>
      <c r="U16" s="229" t="str">
        <f>'TABEL PRO-KE-SUB RENSTRA'!L17</f>
        <v>Jumlah     Dokumen     Peningkatan     Efektifitas Kegiatan Pemerintahan di Tingkat Kecamatan</v>
      </c>
      <c r="V16" s="229">
        <f>'DPA 2025'!G15</f>
        <v>90</v>
      </c>
      <c r="W16" s="229">
        <f>'DPA 2025'!H15</f>
        <v>90</v>
      </c>
      <c r="X16" s="166">
        <f>'DPA 2025'!I15</f>
        <v>6759900</v>
      </c>
      <c r="Y16" s="202">
        <f>'DPA 2025'!J15</f>
        <v>0</v>
      </c>
      <c r="Z16" s="52" t="s">
        <v>237</v>
      </c>
      <c r="AA16" s="52"/>
      <c r="AB16" s="52"/>
    </row>
    <row r="17" spans="1:28" s="32" customFormat="1" ht="36" customHeight="1" x14ac:dyDescent="0.35">
      <c r="A17" s="222"/>
      <c r="B17" s="184"/>
      <c r="C17" s="184"/>
      <c r="D17" s="184"/>
      <c r="E17" s="52"/>
      <c r="F17" s="53">
        <v>9</v>
      </c>
      <c r="G17" s="53">
        <v>9</v>
      </c>
      <c r="H17" s="53">
        <v>9</v>
      </c>
      <c r="I17" s="53">
        <v>9</v>
      </c>
      <c r="J17" s="40"/>
      <c r="K17" s="185"/>
      <c r="L17" s="53">
        <v>9</v>
      </c>
      <c r="M17" s="53">
        <v>9</v>
      </c>
      <c r="N17" s="53">
        <v>9</v>
      </c>
      <c r="O17" s="53">
        <v>9</v>
      </c>
      <c r="P17" s="184"/>
      <c r="Q17" s="396" t="str">
        <f>'TABEL PRO-KE-SUB RENSTRA'!E18</f>
        <v>Kegiatan Koordinasi Pemeliharaan Prasarana dan Sarana Pelayanan Umum</v>
      </c>
      <c r="R17" s="397"/>
      <c r="S17" s="184"/>
      <c r="T17" s="396" t="str">
        <f>'TABEL PRO-KE-SUB RENSTRA'!K18</f>
        <v>Terlaksananya Koordinasi</v>
      </c>
      <c r="U17" s="397"/>
      <c r="V17" s="187">
        <f>'DPA 2025'!G16</f>
        <v>9</v>
      </c>
      <c r="W17" s="187">
        <f>'DPA 2025'!H16</f>
        <v>9</v>
      </c>
      <c r="X17" s="166">
        <f>'DPA 2025'!I16</f>
        <v>186555800</v>
      </c>
      <c r="Y17" s="202">
        <f>'DPA 2025'!J16</f>
        <v>285491900</v>
      </c>
      <c r="Z17" s="52"/>
      <c r="AA17" s="52"/>
      <c r="AB17" s="52"/>
    </row>
    <row r="18" spans="1:28" s="32" customFormat="1" ht="94.5" customHeight="1" x14ac:dyDescent="0.35">
      <c r="A18" s="222"/>
      <c r="B18" s="184"/>
      <c r="C18" s="184"/>
      <c r="D18" s="184"/>
      <c r="E18" s="52"/>
      <c r="F18" s="53">
        <v>170</v>
      </c>
      <c r="G18" s="53">
        <v>340</v>
      </c>
      <c r="H18" s="53">
        <v>510</v>
      </c>
      <c r="I18" s="53">
        <v>680</v>
      </c>
      <c r="J18" s="40"/>
      <c r="K18" s="187"/>
      <c r="L18" s="53">
        <v>170</v>
      </c>
      <c r="M18" s="53">
        <v>340</v>
      </c>
      <c r="N18" s="53">
        <v>510</v>
      </c>
      <c r="O18" s="53">
        <v>680</v>
      </c>
      <c r="P18" s="184"/>
      <c r="Q18" s="184"/>
      <c r="R18" s="187" t="str">
        <f>'TABEL PRO-KE-SUB RENSTRA'!F19</f>
        <v>Sub Kegiatan Koordinasi/Sinergi dengan Perangkat Daerah dan/atau Instansi Vertikal yang terkait dalam Pemeliharaan Sarana dan Prasarana Pelayanan Umum</v>
      </c>
      <c r="S18" s="184"/>
      <c r="T18" s="184"/>
      <c r="U18" s="187" t="str">
        <f>'TABEL PRO-KE-SUB RENSTRA'!L19</f>
        <v>Jumlah Dokumen Koordinasi/Sinergi dengan Perangkat Daerah dan/atau  Instansi  Vertikal yang Terkait dalam Pemeliharaan Sarana dan Prasarana Pelayanan Umum</v>
      </c>
      <c r="V18" s="187">
        <f>'DPA 2025'!G17</f>
        <v>680</v>
      </c>
      <c r="W18" s="187">
        <f>'DPA 2025'!H17</f>
        <v>680</v>
      </c>
      <c r="X18" s="166">
        <f>'DPA 2025'!I17</f>
        <v>186555800</v>
      </c>
      <c r="Y18" s="202">
        <f>'DPA 2025'!J17</f>
        <v>285491900</v>
      </c>
      <c r="Z18" s="52" t="s">
        <v>215</v>
      </c>
      <c r="AA18" s="52"/>
      <c r="AB18" s="52"/>
    </row>
    <row r="19" spans="1:28" s="32" customFormat="1" ht="36.5" customHeight="1" x14ac:dyDescent="0.35">
      <c r="A19" s="222"/>
      <c r="B19" s="184"/>
      <c r="C19" s="184"/>
      <c r="D19" s="184"/>
      <c r="E19" s="52"/>
      <c r="F19" s="53">
        <v>6</v>
      </c>
      <c r="G19" s="53">
        <v>6</v>
      </c>
      <c r="H19" s="53">
        <v>6</v>
      </c>
      <c r="I19" s="53">
        <v>6</v>
      </c>
      <c r="J19" s="40"/>
      <c r="K19" s="187"/>
      <c r="L19" s="53">
        <v>6</v>
      </c>
      <c r="M19" s="53">
        <v>6</v>
      </c>
      <c r="N19" s="53">
        <v>6</v>
      </c>
      <c r="O19" s="53">
        <v>6</v>
      </c>
      <c r="P19" s="184"/>
      <c r="Q19" s="396" t="str">
        <f>'TABEL PRO-KE-SUB RENSTRA'!E20</f>
        <v>Kegiatan Pelaksanaan Urusan Pemerintahan yang Dilimpahkan kepada Camat</v>
      </c>
      <c r="R19" s="397"/>
      <c r="S19" s="184"/>
      <c r="T19" s="396" t="str">
        <f>'TABEL PRO-KE-SUB RENSTRA'!K20</f>
        <v>Terlaksananya Pelimpahan urusan pemerintahan</v>
      </c>
      <c r="U19" s="397"/>
      <c r="V19" s="187">
        <f>'DPA 2025'!G18</f>
        <v>6</v>
      </c>
      <c r="W19" s="187">
        <f>'DPA 2025'!H18</f>
        <v>6</v>
      </c>
      <c r="X19" s="166">
        <f>'DPA 2025'!I18</f>
        <v>1286280429</v>
      </c>
      <c r="Y19" s="202">
        <f>'DPA 2025'!J18</f>
        <v>1147200123</v>
      </c>
      <c r="Z19" s="52"/>
      <c r="AA19" s="52"/>
      <c r="AB19" s="52"/>
    </row>
    <row r="20" spans="1:28" s="32" customFormat="1" ht="60.5" customHeight="1" x14ac:dyDescent="0.35">
      <c r="A20" s="222"/>
      <c r="B20" s="184"/>
      <c r="C20" s="184"/>
      <c r="D20" s="184"/>
      <c r="E20" s="52"/>
      <c r="F20" s="53">
        <v>25</v>
      </c>
      <c r="G20" s="53">
        <v>50</v>
      </c>
      <c r="H20" s="53">
        <v>75</v>
      </c>
      <c r="I20" s="53">
        <v>100</v>
      </c>
      <c r="J20" s="40"/>
      <c r="K20" s="187"/>
      <c r="L20" s="53">
        <v>25</v>
      </c>
      <c r="M20" s="53">
        <v>50</v>
      </c>
      <c r="N20" s="53">
        <v>75</v>
      </c>
      <c r="O20" s="53">
        <v>100</v>
      </c>
      <c r="P20" s="184"/>
      <c r="Q20" s="184"/>
      <c r="R20" s="187" t="str">
        <f>'TABEL PRO-KE-SUB RENSTRA'!F21</f>
        <v>Sub Kegiatan Pelaksanaan Urusan Pemerintahan yang terkait dengan Kewenangan Lain yang Dilimpahkan</v>
      </c>
      <c r="S20" s="184"/>
      <c r="T20" s="184"/>
      <c r="U20" s="187" t="str">
        <f>'TABEL PRO-KE-SUB RENSTRA'!L21</f>
        <v>Jumlah  Laporan Pelaksanaan  Kewenangan Lain yang Dilimpahkan</v>
      </c>
      <c r="V20" s="187">
        <f>'DPA 2025'!G19</f>
        <v>8</v>
      </c>
      <c r="W20" s="187">
        <f>'DPA 2025'!H19</f>
        <v>8</v>
      </c>
      <c r="X20" s="166">
        <f>'DPA 2025'!I19</f>
        <v>1286280429</v>
      </c>
      <c r="Y20" s="202">
        <f>'DPA 2025'!J19</f>
        <v>1147200123</v>
      </c>
      <c r="Z20" s="52" t="s">
        <v>214</v>
      </c>
      <c r="AA20" s="52"/>
      <c r="AB20" s="52"/>
    </row>
    <row r="21" spans="1:28" s="32" customFormat="1" ht="38.5" customHeight="1" x14ac:dyDescent="0.35">
      <c r="A21" s="222"/>
      <c r="B21" s="184"/>
      <c r="C21" s="184"/>
      <c r="D21" s="184"/>
      <c r="E21" s="52"/>
      <c r="F21" s="53">
        <v>10</v>
      </c>
      <c r="G21" s="53">
        <v>8</v>
      </c>
      <c r="H21" s="53">
        <v>6</v>
      </c>
      <c r="I21" s="53">
        <v>4</v>
      </c>
      <c r="J21" s="40"/>
      <c r="K21" s="185"/>
      <c r="L21" s="53">
        <v>10</v>
      </c>
      <c r="M21" s="53">
        <v>8</v>
      </c>
      <c r="N21" s="53">
        <v>6</v>
      </c>
      <c r="O21" s="53">
        <v>4</v>
      </c>
      <c r="P21" s="396" t="str">
        <f>'TABEL PRO-KE-SUB RENSTRA'!D22</f>
        <v>Program Koordinasi Ketentraman Dan Ketertiban Umum</v>
      </c>
      <c r="Q21" s="396"/>
      <c r="R21" s="397"/>
      <c r="S21" s="396" t="str">
        <f>'TABEL PRO-KE-SUB RENSTRA'!J22</f>
        <v>Persentase penurunan tingkat pelanggaran ketenteraman ketertiban umum</v>
      </c>
      <c r="T21" s="396"/>
      <c r="U21" s="397"/>
      <c r="V21" s="187">
        <f>'DPA 2025'!G20</f>
        <v>10</v>
      </c>
      <c r="W21" s="187">
        <f>'DPA 2025'!H20</f>
        <v>10</v>
      </c>
      <c r="X21" s="166">
        <f>'DPA 2025'!I20</f>
        <v>30477000</v>
      </c>
      <c r="Y21" s="202">
        <f>'DPA 2025'!J21</f>
        <v>12643800</v>
      </c>
      <c r="Z21" s="52"/>
      <c r="AA21" s="52"/>
      <c r="AB21" s="52"/>
    </row>
    <row r="22" spans="1:28" s="32" customFormat="1" ht="38" customHeight="1" x14ac:dyDescent="0.35">
      <c r="A22" s="222"/>
      <c r="B22" s="184"/>
      <c r="C22" s="184"/>
      <c r="D22" s="184"/>
      <c r="E22" s="52"/>
      <c r="F22" s="53">
        <v>25</v>
      </c>
      <c r="G22" s="53">
        <v>50</v>
      </c>
      <c r="H22" s="53">
        <v>75</v>
      </c>
      <c r="I22" s="53">
        <v>100</v>
      </c>
      <c r="J22" s="40"/>
      <c r="K22" s="185"/>
      <c r="L22" s="53">
        <v>25</v>
      </c>
      <c r="M22" s="53">
        <v>50</v>
      </c>
      <c r="N22" s="53">
        <v>75</v>
      </c>
      <c r="O22" s="53">
        <v>100</v>
      </c>
      <c r="P22" s="184"/>
      <c r="Q22" s="396" t="str">
        <f>'TABEL PRO-KE-SUB RENSTRA'!E23</f>
        <v>Kegiatan Koordinasi Upaya Penyelenggaraan Ketenteraman dan Ketertiban Umum</v>
      </c>
      <c r="R22" s="397"/>
      <c r="S22" s="184"/>
      <c r="T22" s="396" t="str">
        <f>'TABEL PRO-KE-SUB RENSTRA'!K23</f>
        <v>Terselenggaranya Koordinasi Ketentraman dan Ketertiban Umum</v>
      </c>
      <c r="U22" s="397"/>
      <c r="V22" s="187">
        <f>'DPA 2025'!G21</f>
        <v>1</v>
      </c>
      <c r="W22" s="187">
        <f>'DPA 2025'!H21</f>
        <v>1</v>
      </c>
      <c r="X22" s="166">
        <f>'DPA 2025'!I21</f>
        <v>30477000</v>
      </c>
      <c r="Y22" s="202">
        <f>'DPA 2025'!J21</f>
        <v>12643800</v>
      </c>
      <c r="Z22" s="52"/>
      <c r="AA22" s="52"/>
      <c r="AB22" s="52"/>
    </row>
    <row r="23" spans="1:28" s="32" customFormat="1" ht="92" x14ac:dyDescent="0.35">
      <c r="A23" s="222"/>
      <c r="B23" s="184"/>
      <c r="C23" s="184"/>
      <c r="D23" s="184"/>
      <c r="E23" s="52"/>
      <c r="F23" s="53">
        <v>3</v>
      </c>
      <c r="G23" s="53">
        <v>6</v>
      </c>
      <c r="H23" s="53">
        <v>9</v>
      </c>
      <c r="I23" s="53">
        <v>12</v>
      </c>
      <c r="J23" s="40"/>
      <c r="K23" s="187"/>
      <c r="L23" s="53">
        <v>3</v>
      </c>
      <c r="M23" s="53">
        <v>6</v>
      </c>
      <c r="N23" s="53">
        <v>9</v>
      </c>
      <c r="O23" s="53">
        <v>12</v>
      </c>
      <c r="P23" s="184"/>
      <c r="Q23" s="184"/>
      <c r="R23" s="187" t="str">
        <f>'TABEL PRO-KE-SUB RENSTRA'!F24</f>
        <v>Sub Kegiatan Sinergitas dengan Kepolisian Negara Republik Indonesia, Tentara Nasional Indonesia dan Instansi Vertikal di Wilayah Kecamatan</v>
      </c>
      <c r="S23" s="184"/>
      <c r="T23" s="184"/>
      <c r="U23" s="187" t="str">
        <f>'TABEL PRO-KE-SUB RENSTRA'!L24</f>
        <v>Jumlah Laporan Hasil Sinergitas dengan Kepolisian Negara Republik Indonesia, Tentara Nasional   Indonesia   dan   Instansi   Vertikal   di Wilayah Kecamatan</v>
      </c>
      <c r="V23" s="187">
        <f>'DPA 2025'!G22</f>
        <v>12</v>
      </c>
      <c r="W23" s="187">
        <f>'DPA 2025'!H22</f>
        <v>12</v>
      </c>
      <c r="X23" s="166">
        <f>'DPA 2025'!I22</f>
        <v>30477000</v>
      </c>
      <c r="Y23" s="202">
        <f>'DPA 2025'!J22</f>
        <v>12643800</v>
      </c>
      <c r="Z23" s="52" t="s">
        <v>213</v>
      </c>
      <c r="AA23" s="52"/>
      <c r="AB23" s="52"/>
    </row>
    <row r="24" spans="1:28" s="32" customFormat="1" ht="33.5" customHeight="1" x14ac:dyDescent="0.35">
      <c r="A24" s="222"/>
      <c r="B24" s="184"/>
      <c r="C24" s="184"/>
      <c r="D24" s="184"/>
      <c r="E24" s="52"/>
      <c r="F24" s="53">
        <v>2</v>
      </c>
      <c r="G24" s="53">
        <v>4</v>
      </c>
      <c r="H24" s="53">
        <v>8</v>
      </c>
      <c r="I24" s="53">
        <v>10</v>
      </c>
      <c r="J24" s="40"/>
      <c r="K24" s="187"/>
      <c r="L24" s="53">
        <v>2</v>
      </c>
      <c r="M24" s="53">
        <v>4</v>
      </c>
      <c r="N24" s="53">
        <v>8</v>
      </c>
      <c r="O24" s="53">
        <v>10</v>
      </c>
      <c r="P24" s="396" t="str">
        <f>'TABEL PRO-KE-SUB RENSTRA'!D25</f>
        <v>Program Penyelenggaraan Urusan Pemerintahan Umum</v>
      </c>
      <c r="Q24" s="396"/>
      <c r="R24" s="397"/>
      <c r="S24" s="396" t="str">
        <f>'TABEL PRO-KE-SUB RENSTRA'!J25</f>
        <v>Persentase penyelenggaraan urusan pemerintah daerah yang dilaksanakan</v>
      </c>
      <c r="T24" s="396"/>
      <c r="U24" s="397"/>
      <c r="V24" s="187">
        <f>'DPA 2025'!G23</f>
        <v>100</v>
      </c>
      <c r="W24" s="187">
        <f>'DPA 2025'!H23</f>
        <v>100</v>
      </c>
      <c r="X24" s="166">
        <f>'DPA 2025'!I23</f>
        <v>54388650</v>
      </c>
      <c r="Y24" s="202">
        <f>'DPA 2025'!J23</f>
        <v>90223500</v>
      </c>
      <c r="Z24" s="52"/>
      <c r="AA24" s="52"/>
      <c r="AB24" s="52"/>
    </row>
    <row r="25" spans="1:28" s="32" customFormat="1" ht="40" customHeight="1" x14ac:dyDescent="0.35">
      <c r="A25" s="222"/>
      <c r="B25" s="184"/>
      <c r="C25" s="184"/>
      <c r="D25" s="184"/>
      <c r="E25" s="52"/>
      <c r="F25" s="53">
        <v>1</v>
      </c>
      <c r="G25" s="53">
        <v>1</v>
      </c>
      <c r="H25" s="53">
        <v>1</v>
      </c>
      <c r="I25" s="53">
        <v>1</v>
      </c>
      <c r="J25" s="40"/>
      <c r="K25" s="187"/>
      <c r="L25" s="53">
        <v>1</v>
      </c>
      <c r="M25" s="53">
        <v>1</v>
      </c>
      <c r="N25" s="53">
        <v>1</v>
      </c>
      <c r="O25" s="53">
        <v>1</v>
      </c>
      <c r="P25" s="184"/>
      <c r="Q25" s="396" t="str">
        <f>'TABEL PRO-KE-SUB RENSTRA'!E26</f>
        <v>Kegiatan Penyelenggaraan Urusan Pemerintahan Umum sesuai Penugasan Kepala Daerah</v>
      </c>
      <c r="R25" s="397"/>
      <c r="S25" s="184"/>
      <c r="T25" s="396" t="str">
        <f>'TABEL PRO-KE-SUB RENSTRA'!K26</f>
        <v xml:space="preserve">Terselenggaranya Urusan Pemerintahan Umum </v>
      </c>
      <c r="U25" s="397"/>
      <c r="V25" s="187">
        <f>'DPA 2025'!G24</f>
        <v>2</v>
      </c>
      <c r="W25" s="187">
        <f>'DPA 2025'!H24</f>
        <v>2</v>
      </c>
      <c r="X25" s="166">
        <f>'DPA 2025'!I24</f>
        <v>54388650</v>
      </c>
      <c r="Y25" s="202">
        <f>'DPA 2025'!J24</f>
        <v>90223500</v>
      </c>
      <c r="Z25" s="52"/>
      <c r="AA25" s="52"/>
      <c r="AB25" s="52"/>
    </row>
    <row r="26" spans="1:28" s="32" customFormat="1" ht="107.5" customHeight="1" x14ac:dyDescent="0.35">
      <c r="A26" s="222"/>
      <c r="B26" s="184"/>
      <c r="C26" s="184"/>
      <c r="D26" s="184"/>
      <c r="E26" s="52"/>
      <c r="F26" s="53">
        <v>200</v>
      </c>
      <c r="G26" s="53">
        <v>200</v>
      </c>
      <c r="H26" s="53">
        <v>200</v>
      </c>
      <c r="I26" s="53">
        <v>200</v>
      </c>
      <c r="J26" s="40"/>
      <c r="K26" s="187"/>
      <c r="L26" s="53">
        <v>200</v>
      </c>
      <c r="M26" s="53">
        <v>200</v>
      </c>
      <c r="N26" s="53">
        <v>200</v>
      </c>
      <c r="O26" s="53">
        <v>200</v>
      </c>
      <c r="P26" s="184"/>
      <c r="Q26" s="184"/>
      <c r="R26" s="187" t="str">
        <f>'TABEL PRO-KE-SUB RENSTRA'!F27</f>
        <v>Sub Kegiatan Pembinaan Keurukunan antarsuku dan intrasuku, Umat Beragama, Ras dan Golongan lainnya guna mewujudkan Stabilitas Keamanan Lokal, Regional dan Nasional</v>
      </c>
      <c r="S26" s="184"/>
      <c r="T26" s="184"/>
      <c r="U26" s="187" t="str">
        <f>'TABEL PRO-KE-SUB RENSTRA'!L27</f>
        <v>Jumlah Orang yang Mengikuti Pembinaan Kerukunan Antar Suku dan Intra Suku , Umat Beragama, Ras, dan Golongan Lainnya Guna Mewujudkan Stabilitas     Keamanan     Lokal,
Regional, dan Nasional</v>
      </c>
      <c r="V26" s="187">
        <f>'DPA 2025'!G25</f>
        <v>200</v>
      </c>
      <c r="W26" s="187">
        <f>'DPA 2025'!H25</f>
        <v>200</v>
      </c>
      <c r="X26" s="166">
        <f>'DPA 2025'!I25</f>
        <v>39994000</v>
      </c>
      <c r="Y26" s="202">
        <f>'DPA 2025'!J25</f>
        <v>0</v>
      </c>
      <c r="Z26" s="52" t="s">
        <v>214</v>
      </c>
      <c r="AA26" s="52"/>
      <c r="AB26" s="52"/>
    </row>
    <row r="27" spans="1:28" s="32" customFormat="1" ht="107.5" customHeight="1" x14ac:dyDescent="0.35">
      <c r="A27" s="222"/>
      <c r="B27" s="184"/>
      <c r="C27" s="184"/>
      <c r="D27" s="184"/>
      <c r="E27" s="52"/>
      <c r="F27" s="53">
        <v>1</v>
      </c>
      <c r="G27" s="53">
        <v>1</v>
      </c>
      <c r="H27" s="53">
        <v>1</v>
      </c>
      <c r="I27" s="53">
        <v>2</v>
      </c>
      <c r="J27" s="40"/>
      <c r="K27" s="187"/>
      <c r="L27" s="53">
        <v>1</v>
      </c>
      <c r="M27" s="53">
        <v>1</v>
      </c>
      <c r="N27" s="53">
        <v>1</v>
      </c>
      <c r="O27" s="53">
        <v>2</v>
      </c>
      <c r="P27" s="184"/>
      <c r="Q27" s="184"/>
      <c r="R27" s="187" t="str">
        <f>'TABEL PRO-KE-SUB RENSTRA'!F28</f>
        <v>Sub Kegiatan Pelaksanaan Tugas Forum Koordinasi Pimpinan di Kecamatan</v>
      </c>
      <c r="S27" s="184"/>
      <c r="T27" s="184"/>
      <c r="U27" s="187" t="str">
        <f>'TABEL PRO-KE-SUB RENSTRA'!L28</f>
        <v>Jumlah   Dokumen   Tugas   Forum   Koordinasi Pimpinan di Kecamatan</v>
      </c>
      <c r="V27" s="187">
        <f>'DPA 2025'!G26</f>
        <v>4</v>
      </c>
      <c r="W27" s="187">
        <f>'DPA 2025'!H26</f>
        <v>4</v>
      </c>
      <c r="X27" s="166">
        <f>'DPA 2025'!I26</f>
        <v>14394650</v>
      </c>
      <c r="Y27" s="202">
        <f>'DPA 2025'!J26</f>
        <v>90223500</v>
      </c>
      <c r="Z27" s="52" t="s">
        <v>213</v>
      </c>
      <c r="AA27" s="52"/>
      <c r="AB27" s="52"/>
    </row>
    <row r="28" spans="1:28" s="4" customFormat="1" ht="11.5" x14ac:dyDescent="0.25">
      <c r="A28" s="68"/>
      <c r="B28" s="50"/>
      <c r="C28" s="50"/>
      <c r="D28" s="50"/>
      <c r="E28" s="55"/>
      <c r="F28" s="41"/>
      <c r="G28" s="41"/>
      <c r="H28" s="41"/>
      <c r="I28" s="41"/>
      <c r="J28" s="41"/>
      <c r="K28" s="55"/>
      <c r="L28" s="41"/>
      <c r="M28" s="41"/>
      <c r="N28" s="41"/>
      <c r="O28" s="41"/>
      <c r="P28" s="50"/>
      <c r="Q28" s="50"/>
      <c r="R28" s="55"/>
      <c r="S28" s="50"/>
      <c r="T28" s="50"/>
      <c r="U28" s="55"/>
      <c r="V28" s="55"/>
      <c r="W28" s="55"/>
      <c r="X28" s="55"/>
      <c r="Y28" s="41"/>
      <c r="Z28" s="41"/>
      <c r="AA28" s="41"/>
      <c r="AB28" s="41"/>
    </row>
    <row r="29" spans="1:28" s="4" customFormat="1" ht="11.5" x14ac:dyDescent="0.25">
      <c r="A29" s="68"/>
      <c r="B29" s="50"/>
      <c r="C29" s="50"/>
      <c r="D29" s="50"/>
      <c r="E29" s="55"/>
      <c r="F29" s="41"/>
      <c r="G29" s="41"/>
      <c r="H29" s="41"/>
      <c r="I29" s="41"/>
      <c r="J29" s="41"/>
      <c r="K29" s="55"/>
      <c r="L29" s="41"/>
      <c r="M29" s="41"/>
      <c r="N29" s="41"/>
      <c r="O29" s="41"/>
      <c r="P29" s="50"/>
      <c r="Q29" s="50"/>
      <c r="R29" s="55"/>
      <c r="S29" s="50"/>
      <c r="T29" s="50"/>
      <c r="U29" s="55"/>
      <c r="V29" s="55"/>
      <c r="W29" s="55"/>
      <c r="X29" s="55"/>
      <c r="Y29" s="41"/>
      <c r="Z29" s="41"/>
      <c r="AA29" s="41"/>
      <c r="AB29" s="41"/>
    </row>
    <row r="30" spans="1:28" s="4" customFormat="1" ht="14.5" customHeight="1" x14ac:dyDescent="0.25">
      <c r="A30" s="6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88" t="s">
        <v>47</v>
      </c>
      <c r="AB30" s="388"/>
    </row>
    <row r="31" spans="1:28" s="4" customFormat="1" ht="14.5" customHeight="1" x14ac:dyDescent="0.25">
      <c r="A31" s="6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88" t="s">
        <v>59</v>
      </c>
      <c r="AB31" s="388"/>
    </row>
    <row r="32" spans="1:28" s="4" customFormat="1" ht="11.5" x14ac:dyDescent="0.25">
      <c r="A32" s="6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</row>
    <row r="33" spans="1:28" s="4" customFormat="1" ht="11.5" x14ac:dyDescent="0.25">
      <c r="A33" s="6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</row>
    <row r="34" spans="1:28" s="4" customFormat="1" ht="11.5" x14ac:dyDescent="0.25">
      <c r="A34" s="6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</row>
    <row r="35" spans="1:28" s="4" customFormat="1" ht="11.5" x14ac:dyDescent="0.25">
      <c r="A35" s="6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</row>
    <row r="36" spans="1:28" s="4" customFormat="1" ht="11.5" x14ac:dyDescent="0.25">
      <c r="A36" s="426" t="s">
        <v>58</v>
      </c>
      <c r="B36" s="426"/>
      <c r="C36" s="426"/>
      <c r="D36" s="426"/>
      <c r="E36" s="426"/>
      <c r="F36" s="426"/>
      <c r="G36" s="426"/>
      <c r="H36" s="57"/>
      <c r="I36" s="41"/>
      <c r="J36" s="41"/>
      <c r="K36" s="50"/>
      <c r="L36" s="57"/>
      <c r="M36" s="57"/>
      <c r="N36" s="57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389" t="s">
        <v>121</v>
      </c>
      <c r="AB36" s="389"/>
    </row>
    <row r="37" spans="1:28" s="7" customFormat="1" ht="14.5" customHeight="1" x14ac:dyDescent="0.35">
      <c r="A37" s="425" t="s">
        <v>0</v>
      </c>
      <c r="B37" s="420" t="s">
        <v>6</v>
      </c>
      <c r="C37" s="420" t="s">
        <v>4</v>
      </c>
      <c r="D37" s="420"/>
      <c r="E37" s="420" t="s">
        <v>5</v>
      </c>
      <c r="F37" s="420"/>
      <c r="G37" s="420"/>
      <c r="H37" s="57"/>
      <c r="I37" s="42"/>
      <c r="J37" s="42"/>
      <c r="K37" s="70"/>
      <c r="L37" s="57"/>
      <c r="M37" s="57"/>
      <c r="N37" s="57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390" t="s">
        <v>122</v>
      </c>
      <c r="AB37" s="390"/>
    </row>
    <row r="38" spans="1:28" s="7" customFormat="1" ht="14.5" customHeight="1" x14ac:dyDescent="0.35">
      <c r="A38" s="425"/>
      <c r="B38" s="420"/>
      <c r="C38" s="420"/>
      <c r="D38" s="420"/>
      <c r="E38" s="420"/>
      <c r="F38" s="420"/>
      <c r="G38" s="420"/>
      <c r="H38" s="57"/>
      <c r="I38" s="42"/>
      <c r="J38" s="42"/>
      <c r="K38" s="70"/>
      <c r="L38" s="57"/>
      <c r="M38" s="57"/>
      <c r="N38" s="57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s="5" customFormat="1" ht="36" customHeight="1" x14ac:dyDescent="0.35">
      <c r="A39" s="162">
        <v>1</v>
      </c>
      <c r="B39" s="161" t="s">
        <v>184</v>
      </c>
      <c r="C39" s="424" t="s">
        <v>115</v>
      </c>
      <c r="D39" s="424"/>
      <c r="E39" s="424"/>
      <c r="F39" s="424"/>
      <c r="G39" s="424"/>
      <c r="H39" s="58"/>
      <c r="I39" s="43"/>
      <c r="J39" s="43"/>
      <c r="K39" s="71"/>
      <c r="L39" s="58"/>
      <c r="M39" s="58"/>
      <c r="N39" s="58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s="5" customFormat="1" ht="36" customHeight="1" x14ac:dyDescent="0.35">
      <c r="A40" s="162">
        <v>2</v>
      </c>
      <c r="B40" s="161" t="s">
        <v>185</v>
      </c>
      <c r="C40" s="424" t="s">
        <v>116</v>
      </c>
      <c r="D40" s="424"/>
      <c r="E40" s="424"/>
      <c r="F40" s="424"/>
      <c r="G40" s="424"/>
      <c r="H40" s="58"/>
      <c r="I40" s="43"/>
      <c r="J40" s="43"/>
      <c r="K40" s="71"/>
      <c r="L40" s="58"/>
      <c r="M40" s="58"/>
      <c r="N40" s="58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s="5" customFormat="1" ht="36" customHeight="1" x14ac:dyDescent="0.35">
      <c r="A41" s="162">
        <v>3</v>
      </c>
      <c r="B41" s="161" t="s">
        <v>186</v>
      </c>
      <c r="C41" s="424" t="s">
        <v>117</v>
      </c>
      <c r="D41" s="424"/>
      <c r="E41" s="424"/>
      <c r="F41" s="424"/>
      <c r="G41" s="424"/>
      <c r="H41" s="58"/>
      <c r="I41" s="43"/>
      <c r="J41" s="43"/>
      <c r="K41" s="71"/>
      <c r="L41" s="58"/>
      <c r="M41" s="58"/>
      <c r="N41" s="58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s="5" customFormat="1" ht="36" customHeight="1" x14ac:dyDescent="0.35">
      <c r="A42" s="162">
        <v>4</v>
      </c>
      <c r="B42" s="161" t="s">
        <v>187</v>
      </c>
      <c r="C42" s="424" t="s">
        <v>189</v>
      </c>
      <c r="D42" s="424"/>
      <c r="E42" s="424"/>
      <c r="F42" s="424"/>
      <c r="G42" s="424"/>
      <c r="H42" s="58"/>
      <c r="I42" s="43"/>
      <c r="J42" s="43"/>
      <c r="K42" s="71"/>
      <c r="L42" s="58"/>
      <c r="M42" s="58"/>
      <c r="N42" s="58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s="4" customFormat="1" ht="11.5" x14ac:dyDescent="0.25">
      <c r="A43" s="163">
        <v>5</v>
      </c>
      <c r="B43" s="161" t="s">
        <v>188</v>
      </c>
      <c r="C43" s="424" t="s">
        <v>119</v>
      </c>
      <c r="D43" s="424"/>
      <c r="E43" s="424"/>
      <c r="F43" s="424"/>
      <c r="G43" s="424"/>
      <c r="H43" s="41"/>
      <c r="I43" s="41"/>
      <c r="J43" s="41"/>
      <c r="K43" s="50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</row>
    <row r="44" spans="1:28" s="4" customFormat="1" ht="11.5" x14ac:dyDescent="0.25">
      <c r="A44" s="6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</row>
    <row r="45" spans="1:28" s="4" customFormat="1" ht="11.5" x14ac:dyDescent="0.25">
      <c r="A45" s="6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</row>
    <row r="46" spans="1:28" s="4" customFormat="1" ht="11.5" x14ac:dyDescent="0.25">
      <c r="A46" s="6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</row>
    <row r="47" spans="1:28" s="4" customFormat="1" ht="11.5" x14ac:dyDescent="0.25">
      <c r="A47" s="6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</row>
    <row r="48" spans="1:28" s="4" customFormat="1" ht="11.5" x14ac:dyDescent="0.25">
      <c r="A48" s="6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1:28" s="4" customFormat="1" ht="11.5" x14ac:dyDescent="0.25">
      <c r="A49" s="6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</row>
    <row r="50" spans="1:28" s="4" customFormat="1" ht="11.5" x14ac:dyDescent="0.25">
      <c r="A50" s="6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</row>
    <row r="51" spans="1:28" s="4" customFormat="1" ht="11.5" x14ac:dyDescent="0.25">
      <c r="A51" s="6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</row>
    <row r="52" spans="1:28" s="4" customFormat="1" ht="11.5" x14ac:dyDescent="0.25">
      <c r="A52" s="6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</row>
    <row r="53" spans="1:28" s="4" customFormat="1" ht="11.5" x14ac:dyDescent="0.25">
      <c r="A53" s="6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</row>
    <row r="54" spans="1:28" s="4" customFormat="1" ht="11.5" x14ac:dyDescent="0.25">
      <c r="A54" s="6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1:28" s="4" customFormat="1" ht="11.5" x14ac:dyDescent="0.25">
      <c r="A55" s="6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28" s="4" customFormat="1" ht="11.5" x14ac:dyDescent="0.25">
      <c r="A56" s="6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28" s="4" customFormat="1" ht="11.5" x14ac:dyDescent="0.25">
      <c r="A57" s="6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28" s="4" customFormat="1" ht="11.5" x14ac:dyDescent="0.25">
      <c r="A58" s="6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28" s="4" customFormat="1" ht="11.5" x14ac:dyDescent="0.25">
      <c r="A59" s="6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28" s="4" customFormat="1" ht="11.5" x14ac:dyDescent="0.25">
      <c r="A60" s="6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1:28" s="4" customFormat="1" ht="11.5" x14ac:dyDescent="0.25">
      <c r="A61" s="6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1:28" s="4" customFormat="1" ht="11.5" x14ac:dyDescent="0.25">
      <c r="A62" s="6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</sheetData>
  <mergeCells count="59">
    <mergeCell ref="Q15:R15"/>
    <mergeCell ref="T15:U15"/>
    <mergeCell ref="C42:D42"/>
    <mergeCell ref="C39:D39"/>
    <mergeCell ref="A36:G36"/>
    <mergeCell ref="C40:D40"/>
    <mergeCell ref="A37:A38"/>
    <mergeCell ref="B37:B38"/>
    <mergeCell ref="C37:D38"/>
    <mergeCell ref="C41:D41"/>
    <mergeCell ref="E37:G38"/>
    <mergeCell ref="E39:G39"/>
    <mergeCell ref="E40:G40"/>
    <mergeCell ref="E41:G41"/>
    <mergeCell ref="E42:G42"/>
    <mergeCell ref="AA37:AB37"/>
    <mergeCell ref="A1:AB1"/>
    <mergeCell ref="A3:B4"/>
    <mergeCell ref="X3:Y3"/>
    <mergeCell ref="V3:W3"/>
    <mergeCell ref="Q22:R22"/>
    <mergeCell ref="T22:U22"/>
    <mergeCell ref="AA30:AB30"/>
    <mergeCell ref="AA31:AB31"/>
    <mergeCell ref="AA36:AB36"/>
    <mergeCell ref="P6:R6"/>
    <mergeCell ref="S6:U6"/>
    <mergeCell ref="Q7:R7"/>
    <mergeCell ref="T7:U7"/>
    <mergeCell ref="P13:R13"/>
    <mergeCell ref="S13:U13"/>
    <mergeCell ref="J4:K4"/>
    <mergeCell ref="C3:D4"/>
    <mergeCell ref="E3:E4"/>
    <mergeCell ref="F3:I3"/>
    <mergeCell ref="J3:O3"/>
    <mergeCell ref="P5:R5"/>
    <mergeCell ref="S5:U5"/>
    <mergeCell ref="Z3:Z4"/>
    <mergeCell ref="AA3:AA4"/>
    <mergeCell ref="AB3:AB4"/>
    <mergeCell ref="P3:R4"/>
    <mergeCell ref="S3:U4"/>
    <mergeCell ref="C43:D43"/>
    <mergeCell ref="E43:G43"/>
    <mergeCell ref="Q11:R11"/>
    <mergeCell ref="T11:U11"/>
    <mergeCell ref="Q19:R19"/>
    <mergeCell ref="T19:U19"/>
    <mergeCell ref="P24:R24"/>
    <mergeCell ref="S24:U24"/>
    <mergeCell ref="Q25:R25"/>
    <mergeCell ref="T25:U25"/>
    <mergeCell ref="P14:R14"/>
    <mergeCell ref="S14:U14"/>
    <mergeCell ref="Q17:R17"/>
    <mergeCell ref="T17:U17"/>
    <mergeCell ref="P21:R21"/>
    <mergeCell ref="S21:U21"/>
  </mergeCells>
  <printOptions horizontalCentered="1"/>
  <pageMargins left="0.39370078740157483" right="0.39370078740157483" top="0.59055118110236227" bottom="0.39370078740157483" header="0" footer="0"/>
  <pageSetup paperSize="9" scale="5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A10" workbookViewId="0">
      <selection activeCell="G15" sqref="G15"/>
    </sheetView>
  </sheetViews>
  <sheetFormatPr defaultRowHeight="14.5" x14ac:dyDescent="0.35"/>
  <cols>
    <col min="1" max="1" width="2.26953125" style="67" customWidth="1"/>
    <col min="2" max="2" width="25.453125" style="44" customWidth="1"/>
    <col min="3" max="4" width="1.54296875" style="44" customWidth="1"/>
    <col min="5" max="5" width="20.54296875" style="44" customWidth="1"/>
    <col min="6" max="6" width="10.81640625" style="44" customWidth="1"/>
    <col min="7" max="9" width="8" style="44" customWidth="1"/>
    <col min="10" max="10" width="3" style="44" customWidth="1"/>
    <col min="11" max="11" width="15.54296875" style="41" customWidth="1"/>
    <col min="12" max="14" width="7.81640625" style="44" customWidth="1"/>
    <col min="15" max="15" width="12.54296875" style="44" customWidth="1"/>
    <col min="16" max="17" width="1.54296875" style="44" customWidth="1"/>
    <col min="18" max="18" width="20.54296875" style="44" customWidth="1"/>
    <col min="19" max="20" width="1.54296875" style="44" customWidth="1"/>
    <col min="21" max="21" width="15.54296875" style="44" customWidth="1"/>
    <col min="22" max="23" width="10.453125" style="44" customWidth="1"/>
    <col min="24" max="24" width="6.81640625" style="44" customWidth="1"/>
    <col min="25" max="25" width="10.453125" style="44" customWidth="1"/>
    <col min="26" max="26" width="10.453125" style="212" customWidth="1"/>
    <col min="27" max="27" width="7.90625" style="44" customWidth="1"/>
    <col min="28" max="28" width="17.7265625" style="44" customWidth="1"/>
    <col min="29" max="29" width="17.08984375" style="44" customWidth="1"/>
    <col min="30" max="30" width="17.7265625" style="44" customWidth="1"/>
  </cols>
  <sheetData>
    <row r="1" spans="1:30" s="3" customFormat="1" ht="15.65" customHeight="1" x14ac:dyDescent="0.35">
      <c r="A1" s="421" t="s">
        <v>239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</row>
    <row r="2" spans="1:30" ht="15" thickBot="1" x14ac:dyDescent="0.4"/>
    <row r="3" spans="1:30" s="7" customFormat="1" ht="15" customHeight="1" thickTop="1" x14ac:dyDescent="0.35">
      <c r="A3" s="460" t="s">
        <v>35</v>
      </c>
      <c r="B3" s="453"/>
      <c r="C3" s="447" t="s">
        <v>1</v>
      </c>
      <c r="D3" s="448"/>
      <c r="E3" s="448"/>
      <c r="F3" s="441" t="s">
        <v>9</v>
      </c>
      <c r="G3" s="457" t="s">
        <v>25</v>
      </c>
      <c r="H3" s="458"/>
      <c r="I3" s="458"/>
      <c r="J3" s="446" t="s">
        <v>43</v>
      </c>
      <c r="K3" s="446"/>
      <c r="L3" s="446"/>
      <c r="M3" s="446"/>
      <c r="N3" s="446"/>
      <c r="O3" s="446"/>
      <c r="P3" s="451" t="s">
        <v>39</v>
      </c>
      <c r="Q3" s="452"/>
      <c r="R3" s="453"/>
      <c r="S3" s="451" t="s">
        <v>40</v>
      </c>
      <c r="T3" s="452"/>
      <c r="U3" s="453"/>
      <c r="V3" s="446" t="s">
        <v>44</v>
      </c>
      <c r="W3" s="446"/>
      <c r="X3" s="446"/>
      <c r="Y3" s="446" t="s">
        <v>33</v>
      </c>
      <c r="Z3" s="446"/>
      <c r="AA3" s="446"/>
      <c r="AB3" s="439" t="s">
        <v>41</v>
      </c>
      <c r="AC3" s="441" t="s">
        <v>3</v>
      </c>
      <c r="AD3" s="443" t="s">
        <v>28</v>
      </c>
    </row>
    <row r="4" spans="1:30" s="5" customFormat="1" ht="33.65" customHeight="1" thickBot="1" x14ac:dyDescent="0.4">
      <c r="A4" s="461"/>
      <c r="B4" s="456"/>
      <c r="C4" s="449"/>
      <c r="D4" s="450"/>
      <c r="E4" s="450"/>
      <c r="F4" s="442"/>
      <c r="G4" s="266" t="s">
        <v>2</v>
      </c>
      <c r="H4" s="267" t="s">
        <v>11</v>
      </c>
      <c r="I4" s="268" t="s">
        <v>13</v>
      </c>
      <c r="J4" s="445" t="s">
        <v>37</v>
      </c>
      <c r="K4" s="445"/>
      <c r="L4" s="267" t="s">
        <v>2</v>
      </c>
      <c r="M4" s="267" t="s">
        <v>11</v>
      </c>
      <c r="N4" s="267" t="s">
        <v>13</v>
      </c>
      <c r="O4" s="269" t="s">
        <v>10</v>
      </c>
      <c r="P4" s="454"/>
      <c r="Q4" s="455"/>
      <c r="R4" s="456"/>
      <c r="S4" s="454"/>
      <c r="T4" s="455"/>
      <c r="U4" s="456"/>
      <c r="V4" s="270" t="s">
        <v>2</v>
      </c>
      <c r="W4" s="270" t="s">
        <v>11</v>
      </c>
      <c r="X4" s="271" t="s">
        <v>13</v>
      </c>
      <c r="Y4" s="270" t="s">
        <v>34</v>
      </c>
      <c r="Z4" s="272" t="s">
        <v>11</v>
      </c>
      <c r="AA4" s="271" t="s">
        <v>13</v>
      </c>
      <c r="AB4" s="440"/>
      <c r="AC4" s="442"/>
      <c r="AD4" s="444"/>
    </row>
    <row r="5" spans="1:30" s="32" customFormat="1" ht="39.5" customHeight="1" thickTop="1" x14ac:dyDescent="0.35">
      <c r="A5" s="252">
        <f>'TABEL TUSAR RENSTRA'!B6</f>
        <v>1.1000000000000001</v>
      </c>
      <c r="B5" s="253" t="str">
        <f>'TABEL TUSAR RENSTRA'!C6</f>
        <v xml:space="preserve">Meningkatnya partisipasi masyarakat dalam pembangunan kecamatan, kelurahan </v>
      </c>
      <c r="C5" s="254"/>
      <c r="D5" s="255">
        <f>'TABEL TUSAR RENSTRA'!E6</f>
        <v>1.1000000000000001</v>
      </c>
      <c r="E5" s="255" t="str">
        <f>'TABEL TUSAR RENSTRA'!F6</f>
        <v>Persentase partisipasi masyarakat dalam pembangunan kecamatan dan kelurahan</v>
      </c>
      <c r="F5" s="256" t="str">
        <f>'TABEL TUSAR RENSTRA'!G6</f>
        <v>Persen</v>
      </c>
      <c r="G5" s="257">
        <f>'RENAKSI 2025'!F5</f>
        <v>0</v>
      </c>
      <c r="H5" s="258">
        <v>0</v>
      </c>
      <c r="I5" s="258">
        <v>0</v>
      </c>
      <c r="J5" s="259">
        <f>'RENAKSI 2025'!J5</f>
        <v>0</v>
      </c>
      <c r="K5" s="253">
        <f>'RENAKSI 2025'!K5</f>
        <v>0</v>
      </c>
      <c r="L5" s="257">
        <f>'RENAKSI 2025'!L5</f>
        <v>0</v>
      </c>
      <c r="M5" s="258">
        <v>0</v>
      </c>
      <c r="N5" s="258">
        <v>0</v>
      </c>
      <c r="O5" s="257"/>
      <c r="P5" s="433"/>
      <c r="Q5" s="434"/>
      <c r="R5" s="435"/>
      <c r="S5" s="433"/>
      <c r="T5" s="434"/>
      <c r="U5" s="435"/>
      <c r="V5" s="260"/>
      <c r="W5" s="261"/>
      <c r="X5" s="262"/>
      <c r="Y5" s="260"/>
      <c r="Z5" s="263"/>
      <c r="AA5" s="262"/>
      <c r="AB5" s="264"/>
      <c r="AC5" s="264"/>
      <c r="AD5" s="265"/>
    </row>
    <row r="6" spans="1:30" s="32" customFormat="1" ht="34.5" customHeight="1" x14ac:dyDescent="0.35">
      <c r="A6" s="237"/>
      <c r="B6" s="234"/>
      <c r="C6" s="232"/>
      <c r="D6" s="233"/>
      <c r="E6" s="233"/>
      <c r="F6" s="52"/>
      <c r="G6" s="203">
        <f>'RENAKSI 2025'!F6</f>
        <v>5</v>
      </c>
      <c r="H6" s="201">
        <v>8.14E-2</v>
      </c>
      <c r="I6" s="201">
        <f>H6/G6</f>
        <v>1.6279999999999999E-2</v>
      </c>
      <c r="J6" s="40">
        <f>'RENAKSI 2025'!J6</f>
        <v>0</v>
      </c>
      <c r="K6" s="234">
        <f>'RENAKSI 2025'!K6</f>
        <v>0</v>
      </c>
      <c r="L6" s="53">
        <f>'RENAKSI 2025'!L6</f>
        <v>5</v>
      </c>
      <c r="M6" s="201">
        <v>8.14E-2</v>
      </c>
      <c r="N6" s="201">
        <f>M6/L6</f>
        <v>1.6279999999999999E-2</v>
      </c>
      <c r="O6" s="53"/>
      <c r="P6" s="323" t="str">
        <f>'TABEL PRO-KE-SUB RENSTRA'!D7</f>
        <v>Program Pemberdayaan Masyarakat Desa Dan Kelurahan</v>
      </c>
      <c r="Q6" s="323"/>
      <c r="R6" s="385"/>
      <c r="S6" s="323" t="str">
        <f>'TABEL PRO-KE-SUB RENSTRA'!J7</f>
        <v>Tingkat partisipasi dan pemberdayaan masyarakat Kecamatan/kelurahan</v>
      </c>
      <c r="T6" s="323"/>
      <c r="U6" s="385"/>
      <c r="V6" s="307">
        <f>IF('RENAKSI 2025'!V6="","",'RENAKSI 2025'!V6)</f>
        <v>0.26</v>
      </c>
      <c r="W6" s="214">
        <v>8.1442404908743396E-2</v>
      </c>
      <c r="X6" s="204">
        <f>W6/V6*100</f>
        <v>31.324001887978227</v>
      </c>
      <c r="Y6" s="54">
        <f>'RENAKSI 2025'!X6</f>
        <v>5474764815</v>
      </c>
      <c r="Z6" s="208">
        <f>Z7+Z11</f>
        <v>918939312</v>
      </c>
      <c r="AA6" s="204">
        <f>Z6/Y6*100</f>
        <v>16.785000690481716</v>
      </c>
      <c r="AB6" s="52">
        <f>'RENAKSI 2025'!Z5</f>
        <v>0</v>
      </c>
      <c r="AC6" s="52"/>
      <c r="AD6" s="238"/>
    </row>
    <row r="7" spans="1:30" s="32" customFormat="1" ht="36" customHeight="1" x14ac:dyDescent="0.35">
      <c r="A7" s="237"/>
      <c r="B7" s="234"/>
      <c r="C7" s="232"/>
      <c r="D7" s="233"/>
      <c r="E7" s="233"/>
      <c r="F7" s="52"/>
      <c r="G7" s="53">
        <f>'RENAKSI 2025'!F7</f>
        <v>3</v>
      </c>
      <c r="H7" s="53">
        <v>3</v>
      </c>
      <c r="I7" s="53">
        <f t="shared" ref="I7:I18" si="0">H7/G7*100</f>
        <v>100</v>
      </c>
      <c r="J7" s="40">
        <f>'RENAKSI 2025'!J7</f>
        <v>0</v>
      </c>
      <c r="K7" s="234">
        <f>'RENAKSI 2025'!K7</f>
        <v>0</v>
      </c>
      <c r="L7" s="53">
        <f>'RENAKSI 2025'!L7</f>
        <v>3</v>
      </c>
      <c r="M7" s="53">
        <v>3</v>
      </c>
      <c r="N7" s="53">
        <f t="shared" ref="N7:N18" si="1">M7/L7*100</f>
        <v>100</v>
      </c>
      <c r="O7" s="53"/>
      <c r="P7" s="231"/>
      <c r="Q7" s="323" t="str">
        <f>'TABEL PRO-KE-SUB RENSTRA'!E8</f>
        <v>Kegiatan  Pemberdayaan Kelurahan</v>
      </c>
      <c r="R7" s="385"/>
      <c r="S7" s="231"/>
      <c r="T7" s="323" t="str">
        <f>'TABEL PRO-KE-SUB RENSTRA'!K8</f>
        <v>Terlaksananya Kegiatan Pemberdayaan Kelurahan yang dilaksanakan</v>
      </c>
      <c r="U7" s="385"/>
      <c r="V7" s="312">
        <f>IF('RENAKSI 2025'!V7="","",'RENAKSI 2025'!V7)</f>
        <v>3</v>
      </c>
      <c r="W7" s="40">
        <v>3</v>
      </c>
      <c r="X7" s="53">
        <v>100</v>
      </c>
      <c r="Y7" s="54">
        <f>'RENAKSI 2025'!X7</f>
        <v>2624562865</v>
      </c>
      <c r="Z7" s="208">
        <f>Z8+Z9+Z10</f>
        <v>453279315</v>
      </c>
      <c r="AA7" s="204">
        <f t="shared" ref="AA7:AA10" si="2">Z7/Y7*100</f>
        <v>17.270659470372411</v>
      </c>
      <c r="AB7" s="52">
        <f>'RENAKSI 2025'!Z6</f>
        <v>0</v>
      </c>
      <c r="AC7" s="52"/>
      <c r="AD7" s="238"/>
    </row>
    <row r="8" spans="1:30" s="32" customFormat="1" ht="80.5" x14ac:dyDescent="0.35">
      <c r="A8" s="237"/>
      <c r="B8" s="234"/>
      <c r="C8" s="232"/>
      <c r="D8" s="233"/>
      <c r="E8" s="233"/>
      <c r="F8" s="52"/>
      <c r="G8" s="53">
        <f>'RENAKSI 2025'!F8</f>
        <v>1</v>
      </c>
      <c r="H8" s="53">
        <v>1</v>
      </c>
      <c r="I8" s="53">
        <f t="shared" si="0"/>
        <v>100</v>
      </c>
      <c r="J8" s="40">
        <f>'RENAKSI 2025'!J8</f>
        <v>0</v>
      </c>
      <c r="K8" s="234">
        <f>'RENAKSI 2025'!K8</f>
        <v>0</v>
      </c>
      <c r="L8" s="53">
        <f>'RENAKSI 2025'!L8</f>
        <v>1</v>
      </c>
      <c r="M8" s="53">
        <v>1</v>
      </c>
      <c r="N8" s="53">
        <f t="shared" si="1"/>
        <v>100</v>
      </c>
      <c r="O8" s="53"/>
      <c r="P8" s="231"/>
      <c r="Q8" s="231"/>
      <c r="R8" s="45" t="str">
        <f>'TABEL PRO-KE-SUB RENSTRA'!F9</f>
        <v>Sub Kegiatan Peningkatan Partisipasi Masyarakat dalam Forum Musyawarah Perencanaan Pembangunan di Kelurahan</v>
      </c>
      <c r="S8" s="231"/>
      <c r="T8" s="231"/>
      <c r="U8" s="45" t="str">
        <f>'TABEL PRO-KE-SUB RENSTRA'!L9</f>
        <v>Jumlah      Lembaga      Kemasyarakatan      yang Berpartisipasi     dalam     Forum     Musyawarah Perencanaan pembangunan di Kelurahan</v>
      </c>
      <c r="V8" s="312">
        <f>IF('RENAKSI 2025'!V8="","",'RENAKSI 2025'!V8)</f>
        <v>1</v>
      </c>
      <c r="W8" s="40">
        <v>1</v>
      </c>
      <c r="X8" s="53">
        <v>100</v>
      </c>
      <c r="Y8" s="54">
        <f>'RENAKSI 2025'!X8</f>
        <v>211484250</v>
      </c>
      <c r="Z8" s="208">
        <v>132199115</v>
      </c>
      <c r="AA8" s="204">
        <f t="shared" si="2"/>
        <v>62.510146736695525</v>
      </c>
      <c r="AB8" s="52" t="str">
        <f>'RENAKSI 2025'!Z8</f>
        <v>Seksi Pemberdayaan Masyarakat</v>
      </c>
      <c r="AC8" s="52"/>
      <c r="AD8" s="238"/>
    </row>
    <row r="9" spans="1:30" s="32" customFormat="1" ht="34.5" x14ac:dyDescent="0.35">
      <c r="A9" s="237"/>
      <c r="B9" s="234"/>
      <c r="C9" s="232"/>
      <c r="D9" s="233"/>
      <c r="E9" s="233"/>
      <c r="F9" s="52"/>
      <c r="G9" s="53">
        <f>'RENAKSI 2025'!F9</f>
        <v>6</v>
      </c>
      <c r="H9" s="53">
        <v>0</v>
      </c>
      <c r="I9" s="53">
        <v>0</v>
      </c>
      <c r="J9" s="40">
        <f>'RENAKSI 2025'!J9</f>
        <v>0</v>
      </c>
      <c r="K9" s="234">
        <f>'RENAKSI 2025'!K9</f>
        <v>0</v>
      </c>
      <c r="L9" s="53">
        <f>'RENAKSI 2025'!L9</f>
        <v>6</v>
      </c>
      <c r="M9" s="53">
        <v>0</v>
      </c>
      <c r="N9" s="53">
        <v>0</v>
      </c>
      <c r="O9" s="53"/>
      <c r="P9" s="231"/>
      <c r="Q9" s="231"/>
      <c r="R9" s="45" t="str">
        <f>'TABEL PRO-KE-SUB RENSTRA'!F10</f>
        <v>Sub Kegiatan Pembangunan Sarana dan Prasarana</v>
      </c>
      <c r="S9" s="231"/>
      <c r="T9" s="231"/>
      <c r="U9" s="45" t="str">
        <f>'TABEL PRO-KE-SUB RENSTRA'!L10</f>
        <v>Jumlah  Sarana  dan  Prasarana  Kelurahan  yang Terbangun</v>
      </c>
      <c r="V9" s="312">
        <f>IF('RENAKSI 2025'!V9="","",'RENAKSI 2025'!V9)</f>
        <v>8</v>
      </c>
      <c r="W9" s="40">
        <v>0</v>
      </c>
      <c r="X9" s="53">
        <v>100</v>
      </c>
      <c r="Y9" s="54">
        <f>'RENAKSI 2025'!X9</f>
        <v>359000000</v>
      </c>
      <c r="Z9" s="208">
        <v>0</v>
      </c>
      <c r="AA9" s="204">
        <f t="shared" si="2"/>
        <v>0</v>
      </c>
      <c r="AB9" s="52" t="str">
        <f>'RENAKSI 2025'!Z9</f>
        <v>Seksi Pemberdayaan Masyarakat</v>
      </c>
      <c r="AC9" s="52"/>
      <c r="AD9" s="238"/>
    </row>
    <row r="10" spans="1:30" s="32" customFormat="1" ht="57.5" x14ac:dyDescent="0.35">
      <c r="A10" s="237"/>
      <c r="B10" s="234"/>
      <c r="C10" s="232"/>
      <c r="D10" s="233"/>
      <c r="E10" s="233"/>
      <c r="F10" s="52"/>
      <c r="G10" s="53">
        <f>'RENAKSI 2025'!F10</f>
        <v>8</v>
      </c>
      <c r="H10" s="53">
        <v>8</v>
      </c>
      <c r="I10" s="53">
        <f t="shared" si="0"/>
        <v>100</v>
      </c>
      <c r="J10" s="40">
        <f>'RENAKSI 2025'!J10</f>
        <v>0</v>
      </c>
      <c r="K10" s="234">
        <f>'RENAKSI 2025'!K10</f>
        <v>0</v>
      </c>
      <c r="L10" s="53">
        <f>'RENAKSI 2025'!L10</f>
        <v>8</v>
      </c>
      <c r="M10" s="53">
        <v>8</v>
      </c>
      <c r="N10" s="53">
        <f t="shared" si="1"/>
        <v>100</v>
      </c>
      <c r="O10" s="53"/>
      <c r="P10" s="231"/>
      <c r="Q10" s="231"/>
      <c r="R10" s="45" t="str">
        <f>'TABEL PRO-KE-SUB RENSTRA'!F11</f>
        <v>Sub Kegiatan  Pemberdayaan Masyarakat di Kelurahan</v>
      </c>
      <c r="S10" s="231"/>
      <c r="T10" s="231"/>
      <c r="U10" s="45" t="str">
        <f>'TABEL PRO-KE-SUB RENSTRA'!L11</f>
        <v>Jumlah Pokmas dan Ormas yang melaksanakan Pemberdayaan Masyarakat di Kelurahan</v>
      </c>
      <c r="V10" s="312">
        <f>IF('RENAKSI 2025'!V10="","",'RENAKSI 2025'!V10)</f>
        <v>8</v>
      </c>
      <c r="W10" s="40">
        <v>8</v>
      </c>
      <c r="X10" s="53">
        <v>100</v>
      </c>
      <c r="Y10" s="54">
        <f>'RENAKSI 2025'!X10</f>
        <v>2054078615</v>
      </c>
      <c r="Z10" s="208">
        <v>321080200</v>
      </c>
      <c r="AA10" s="204">
        <f t="shared" si="2"/>
        <v>15.631349143859326</v>
      </c>
      <c r="AB10" s="52" t="str">
        <f>'RENAKSI 2025'!Z10</f>
        <v>Seksi Pemberdayaan Masyarakat</v>
      </c>
      <c r="AC10" s="52"/>
      <c r="AD10" s="238"/>
    </row>
    <row r="11" spans="1:30" s="32" customFormat="1" ht="46" customHeight="1" x14ac:dyDescent="0.35">
      <c r="A11" s="237"/>
      <c r="B11" s="234"/>
      <c r="C11" s="232"/>
      <c r="D11" s="233"/>
      <c r="E11" s="233"/>
      <c r="F11" s="52"/>
      <c r="G11" s="53">
        <f>'RENAKSI 2025'!F11</f>
        <v>133</v>
      </c>
      <c r="H11" s="53">
        <v>133</v>
      </c>
      <c r="I11" s="53">
        <f t="shared" ref="I11:I12" si="3">H11/G11*100</f>
        <v>100</v>
      </c>
      <c r="J11" s="40">
        <f>'RENAKSI 2025'!J11</f>
        <v>0</v>
      </c>
      <c r="K11" s="234">
        <f>'RENAKSI 2025'!K11</f>
        <v>0</v>
      </c>
      <c r="L11" s="53">
        <f>'RENAKSI 2025'!L11</f>
        <v>133</v>
      </c>
      <c r="M11" s="53">
        <v>133</v>
      </c>
      <c r="N11" s="53">
        <f t="shared" ref="N11:N12" si="4">M11/L11*100</f>
        <v>100</v>
      </c>
      <c r="O11" s="53"/>
      <c r="P11" s="231"/>
      <c r="Q11" s="323" t="str">
        <f>'TABEL PRO-KE-SUB RENSTRA'!E12</f>
        <v>Pemberdayaan Lembaga Kemasyarakatan Tingkat Kecamatan</v>
      </c>
      <c r="R11" s="385"/>
      <c r="S11" s="231"/>
      <c r="T11" s="323" t="str">
        <f>'TABEL PRO-KE-SUB RENSTRA'!K12</f>
        <v>Jumlah Lembaga Kemasyarakatan Tingkat Kecamatan yang diberdayakan</v>
      </c>
      <c r="U11" s="385"/>
      <c r="V11" s="312">
        <f>IF('RENAKSI 2025'!V11="","",'RENAKSI 2025'!V11)</f>
        <v>133</v>
      </c>
      <c r="W11" s="40">
        <v>133</v>
      </c>
      <c r="X11" s="53">
        <v>100</v>
      </c>
      <c r="Y11" s="54">
        <f>'RENAKSI 2025'!X11</f>
        <v>2850201950</v>
      </c>
      <c r="Z11" s="208">
        <f>Z12</f>
        <v>465659997</v>
      </c>
      <c r="AA11" s="204">
        <f t="shared" ref="AA11:AA12" si="5">Z11/Y11*100</f>
        <v>16.337789573121299</v>
      </c>
      <c r="AB11" s="52">
        <f>'RENAKSI 2025'!Z11</f>
        <v>0</v>
      </c>
      <c r="AC11" s="52"/>
      <c r="AD11" s="238"/>
    </row>
    <row r="12" spans="1:30" s="32" customFormat="1" ht="34.5" x14ac:dyDescent="0.35">
      <c r="A12" s="237"/>
      <c r="B12" s="234"/>
      <c r="C12" s="232"/>
      <c r="D12" s="233"/>
      <c r="E12" s="233"/>
      <c r="F12" s="52"/>
      <c r="G12" s="53">
        <f>'RENAKSI 2025'!F12</f>
        <v>1</v>
      </c>
      <c r="H12" s="53">
        <v>1</v>
      </c>
      <c r="I12" s="53">
        <f t="shared" si="3"/>
        <v>100</v>
      </c>
      <c r="J12" s="40">
        <f>'RENAKSI 2025'!J12</f>
        <v>0</v>
      </c>
      <c r="K12" s="234">
        <f>'RENAKSI 2025'!K12</f>
        <v>0</v>
      </c>
      <c r="L12" s="53">
        <f>'RENAKSI 2025'!L12</f>
        <v>1</v>
      </c>
      <c r="M12" s="53">
        <v>1</v>
      </c>
      <c r="N12" s="53">
        <f t="shared" si="4"/>
        <v>100</v>
      </c>
      <c r="O12" s="53"/>
      <c r="P12" s="231"/>
      <c r="Q12" s="231"/>
      <c r="R12" s="45" t="str">
        <f>'TABEL PRO-KE-SUB RENSTRA'!F13</f>
        <v>Sub Kegiatan Penyelenggaraan Lembaga Kemasyarakatan</v>
      </c>
      <c r="S12" s="231"/>
      <c r="T12" s="231"/>
      <c r="U12" s="45" t="str">
        <f>'TABEL PRO-KE-SUB RENSTRA'!L13</f>
        <v>Jumlah      Lembaga      Kemasyarakatan      yang
Diselenggarakan</v>
      </c>
      <c r="V12" s="312">
        <f>IF('RENAKSI 2025'!V12="","",'RENAKSI 2025'!V12)</f>
        <v>1</v>
      </c>
      <c r="W12" s="40">
        <v>1</v>
      </c>
      <c r="X12" s="53">
        <v>100</v>
      </c>
      <c r="Y12" s="54">
        <f>'RENAKSI 2025'!X12</f>
        <v>2850201950</v>
      </c>
      <c r="Z12" s="208">
        <v>465659997</v>
      </c>
      <c r="AA12" s="204">
        <f t="shared" si="5"/>
        <v>16.337789573121299</v>
      </c>
      <c r="AB12" s="52" t="str">
        <f>'RENAKSI 2025'!Z12</f>
        <v>Tata Pemerintahan dan Ketertiban Umum</v>
      </c>
      <c r="AC12" s="52"/>
      <c r="AD12" s="238"/>
    </row>
    <row r="13" spans="1:30" s="32" customFormat="1" ht="37" customHeight="1" x14ac:dyDescent="0.35">
      <c r="A13" s="237">
        <f>'TABEL TUSAR RENSTRA'!B7</f>
        <v>1.2</v>
      </c>
      <c r="B13" s="234" t="str">
        <f>'TABEL TUSAR RENSTRA'!C7</f>
        <v>Meningkatnya kualitas Layanan publik yang transparan dan akuntabel di Kecamatan dan Kelurahan</v>
      </c>
      <c r="C13" s="232"/>
      <c r="D13" s="233">
        <f>'TABEL TUSAR RENSTRA'!E7</f>
        <v>1.2</v>
      </c>
      <c r="E13" s="233" t="str">
        <f>'TABEL TUSAR RENSTRA'!F7</f>
        <v>Nilai Survey Kepuasan Masyarakat</v>
      </c>
      <c r="F13" s="52" t="str">
        <f>'TABEL TUSAR RENSTRA'!G7</f>
        <v>IKM</v>
      </c>
      <c r="G13" s="53">
        <f>'RENAKSI 2025'!F13</f>
        <v>0</v>
      </c>
      <c r="H13" s="201">
        <v>0</v>
      </c>
      <c r="I13" s="201">
        <v>0</v>
      </c>
      <c r="J13" s="40">
        <f>'RENAKSI 2025'!J13</f>
        <v>0</v>
      </c>
      <c r="K13" s="234">
        <f>'RENAKSI 2025'!K13</f>
        <v>0</v>
      </c>
      <c r="L13" s="53">
        <f>'RENAKSI 2025'!L13</f>
        <v>0</v>
      </c>
      <c r="M13" s="201">
        <v>0</v>
      </c>
      <c r="N13" s="204">
        <v>0</v>
      </c>
      <c r="O13" s="53"/>
      <c r="P13" s="436"/>
      <c r="Q13" s="437"/>
      <c r="R13" s="438"/>
      <c r="S13" s="436"/>
      <c r="T13" s="437"/>
      <c r="U13" s="438"/>
      <c r="V13" s="312" t="str">
        <f>IF('RENAKSI 2025'!V13="","",'RENAKSI 2025'!V13)</f>
        <v/>
      </c>
      <c r="W13" s="215">
        <v>0</v>
      </c>
      <c r="X13" s="204">
        <v>0</v>
      </c>
      <c r="Y13" s="54"/>
      <c r="Z13" s="208"/>
      <c r="AA13" s="204"/>
      <c r="AB13" s="52"/>
      <c r="AC13" s="52"/>
      <c r="AD13" s="238"/>
    </row>
    <row r="14" spans="1:30" s="32" customFormat="1" ht="25.5" customHeight="1" x14ac:dyDescent="0.35">
      <c r="A14" s="237"/>
      <c r="B14" s="234"/>
      <c r="C14" s="232"/>
      <c r="D14" s="233"/>
      <c r="E14" s="233"/>
      <c r="F14" s="52"/>
      <c r="G14" s="53">
        <f>'RENAKSI 2025'!F14</f>
        <v>10</v>
      </c>
      <c r="H14" s="53">
        <v>10</v>
      </c>
      <c r="I14" s="53">
        <f t="shared" si="0"/>
        <v>100</v>
      </c>
      <c r="J14" s="40">
        <f>'RENAKSI 2025'!J14</f>
        <v>0</v>
      </c>
      <c r="K14" s="234">
        <f>'RENAKSI 2025'!K14</f>
        <v>0</v>
      </c>
      <c r="L14" s="53">
        <f>'RENAKSI 2025'!L14</f>
        <v>10</v>
      </c>
      <c r="M14" s="53">
        <v>10</v>
      </c>
      <c r="N14" s="53">
        <f t="shared" si="1"/>
        <v>100</v>
      </c>
      <c r="O14" s="53"/>
      <c r="P14" s="323" t="str">
        <f>'TABEL PRO-KE-SUB RENSTRA'!D15</f>
        <v>Program Penyelenggaraan Pemerintahan Dan Pelayanan Publik</v>
      </c>
      <c r="Q14" s="323"/>
      <c r="R14" s="385"/>
      <c r="S14" s="323" t="str">
        <f>'TABEL PRO-KE-SUB RENSTRA'!J15</f>
        <v>Presentase tingkat layanan</v>
      </c>
      <c r="T14" s="323"/>
      <c r="U14" s="385"/>
      <c r="V14" s="307">
        <f>IF('RENAKSI 2025'!V14="","",'RENAKSI 2025'!V14)</f>
        <v>0.9</v>
      </c>
      <c r="W14" s="205">
        <v>0.1</v>
      </c>
      <c r="X14" s="204">
        <f>W14/V14*100</f>
        <v>11.111111111111112</v>
      </c>
      <c r="Y14" s="54">
        <f>'RENAKSI 2025'!X14</f>
        <v>1472836229</v>
      </c>
      <c r="Z14" s="208">
        <f>Z15+Z17</f>
        <v>214591625</v>
      </c>
      <c r="AA14" s="204">
        <f>Z14/Y14*100</f>
        <v>14.569958341240669</v>
      </c>
      <c r="AB14" s="52">
        <f>'RENAKSI 2025'!Z13</f>
        <v>0</v>
      </c>
      <c r="AC14" s="52"/>
      <c r="AD14" s="238"/>
    </row>
    <row r="15" spans="1:30" s="32" customFormat="1" ht="37.5" customHeight="1" x14ac:dyDescent="0.35">
      <c r="A15" s="237"/>
      <c r="B15" s="234"/>
      <c r="C15" s="232"/>
      <c r="D15" s="233"/>
      <c r="E15" s="233"/>
      <c r="F15" s="52"/>
      <c r="G15" s="53">
        <f>'RENAKSI 2025'!F17</f>
        <v>9</v>
      </c>
      <c r="H15" s="53">
        <v>9</v>
      </c>
      <c r="I15" s="53">
        <f t="shared" si="0"/>
        <v>100</v>
      </c>
      <c r="J15" s="40">
        <f>'RENAKSI 2025'!J17</f>
        <v>0</v>
      </c>
      <c r="K15" s="234">
        <f>'RENAKSI 2025'!K17</f>
        <v>0</v>
      </c>
      <c r="L15" s="53">
        <f>'RENAKSI 2025'!L17</f>
        <v>9</v>
      </c>
      <c r="M15" s="53">
        <v>9</v>
      </c>
      <c r="N15" s="53">
        <f t="shared" si="1"/>
        <v>100</v>
      </c>
      <c r="O15" s="53"/>
      <c r="P15" s="231"/>
      <c r="Q15" s="323" t="str">
        <f>'TABEL PRO-KE-SUB RENSTRA'!E18</f>
        <v>Kegiatan Koordinasi Pemeliharaan Prasarana dan Sarana Pelayanan Umum</v>
      </c>
      <c r="R15" s="385"/>
      <c r="S15" s="231"/>
      <c r="T15" s="323" t="str">
        <f>'TABEL PRO-KE-SUB RENSTRA'!K18</f>
        <v>Terlaksananya Koordinasi</v>
      </c>
      <c r="U15" s="385"/>
      <c r="V15" s="312">
        <f>IF('RENAKSI 2025'!V15="","",'RENAKSI 2025'!V15)</f>
        <v>9</v>
      </c>
      <c r="W15" s="40">
        <v>9</v>
      </c>
      <c r="X15" s="53">
        <v>100</v>
      </c>
      <c r="Y15" s="54">
        <f>'RENAKSI 2025'!X17</f>
        <v>186555800</v>
      </c>
      <c r="Z15" s="208">
        <f>Z16</f>
        <v>39641750</v>
      </c>
      <c r="AA15" s="204">
        <f t="shared" ref="AA15:AA18" si="6">Z15/Y15*100</f>
        <v>21.249272335676512</v>
      </c>
      <c r="AB15" s="52">
        <f>'RENAKSI 2025'!Z17</f>
        <v>0</v>
      </c>
      <c r="AC15" s="52"/>
      <c r="AD15" s="238"/>
    </row>
    <row r="16" spans="1:30" s="32" customFormat="1" ht="92" x14ac:dyDescent="0.35">
      <c r="A16" s="237"/>
      <c r="B16" s="234"/>
      <c r="C16" s="232"/>
      <c r="D16" s="233"/>
      <c r="E16" s="233"/>
      <c r="F16" s="52"/>
      <c r="G16" s="53">
        <f>'RENAKSI 2025'!F18</f>
        <v>170</v>
      </c>
      <c r="H16" s="53">
        <v>170</v>
      </c>
      <c r="I16" s="53">
        <f t="shared" si="0"/>
        <v>100</v>
      </c>
      <c r="J16" s="40">
        <f>'RENAKSI 2025'!J18</f>
        <v>0</v>
      </c>
      <c r="K16" s="234">
        <f>'RENAKSI 2025'!K18</f>
        <v>0</v>
      </c>
      <c r="L16" s="53">
        <f>'RENAKSI 2025'!L18</f>
        <v>170</v>
      </c>
      <c r="M16" s="53">
        <v>170</v>
      </c>
      <c r="N16" s="53">
        <f t="shared" si="1"/>
        <v>100</v>
      </c>
      <c r="O16" s="53"/>
      <c r="P16" s="231"/>
      <c r="Q16" s="231"/>
      <c r="R16" s="45" t="str">
        <f>'TABEL PRO-KE-SUB RENSTRA'!F19</f>
        <v>Sub Kegiatan Koordinasi/Sinergi dengan Perangkat Daerah dan/atau Instansi Vertikal yang terkait dalam Pemeliharaan Sarana dan Prasarana Pelayanan Umum</v>
      </c>
      <c r="S16" s="231"/>
      <c r="T16" s="231"/>
      <c r="U16" s="45" t="str">
        <f>'TABEL PRO-KE-SUB RENSTRA'!L19</f>
        <v>Jumlah Dokumen Koordinasi/Sinergi dengan Perangkat Daerah dan/atau  Instansi  Vertikal yang Terkait dalam Pemeliharaan Sarana dan Prasarana Pelayanan Umum</v>
      </c>
      <c r="V16" s="312">
        <f>IF('RENAKSI 2025'!V16="","",'RENAKSI 2025'!V16)</f>
        <v>90</v>
      </c>
      <c r="W16" s="40">
        <v>170</v>
      </c>
      <c r="X16" s="53">
        <v>100</v>
      </c>
      <c r="Y16" s="54">
        <f>'RENAKSI 2025'!X18</f>
        <v>186555800</v>
      </c>
      <c r="Z16" s="208">
        <v>39641750</v>
      </c>
      <c r="AA16" s="204">
        <f t="shared" si="6"/>
        <v>21.249272335676512</v>
      </c>
      <c r="AB16" s="52" t="str">
        <f>'RENAKSI 2025'!Z18</f>
        <v>Seksi Tata Pemerintahan dan Ketertiban Umum</v>
      </c>
      <c r="AC16" s="52"/>
      <c r="AD16" s="238"/>
    </row>
    <row r="17" spans="1:30" s="32" customFormat="1" ht="37.5" customHeight="1" x14ac:dyDescent="0.35">
      <c r="A17" s="237"/>
      <c r="B17" s="234"/>
      <c r="C17" s="232"/>
      <c r="D17" s="233"/>
      <c r="E17" s="233"/>
      <c r="F17" s="52"/>
      <c r="G17" s="53">
        <f>'RENAKSI 2025'!F19</f>
        <v>6</v>
      </c>
      <c r="H17" s="53">
        <v>6</v>
      </c>
      <c r="I17" s="53">
        <f t="shared" ref="I17" si="7">H17/G17*100</f>
        <v>100</v>
      </c>
      <c r="J17" s="40">
        <f>'RENAKSI 2025'!J19</f>
        <v>0</v>
      </c>
      <c r="K17" s="234">
        <f>'RENAKSI 2025'!K19</f>
        <v>0</v>
      </c>
      <c r="L17" s="53">
        <f>'RENAKSI 2025'!L19</f>
        <v>6</v>
      </c>
      <c r="M17" s="53">
        <v>6</v>
      </c>
      <c r="N17" s="53">
        <f t="shared" ref="N17" si="8">M17/L17*100</f>
        <v>100</v>
      </c>
      <c r="O17" s="53"/>
      <c r="P17" s="231"/>
      <c r="Q17" s="323" t="str">
        <f>'TABEL PRO-KE-SUB RENSTRA'!E20</f>
        <v>Kegiatan Pelaksanaan Urusan Pemerintahan yang Dilimpahkan kepada Camat</v>
      </c>
      <c r="R17" s="385"/>
      <c r="S17" s="231"/>
      <c r="T17" s="323" t="str">
        <f>'TABEL PRO-KE-SUB RENSTRA'!K20</f>
        <v>Terlaksananya Pelimpahan urusan pemerintahan</v>
      </c>
      <c r="U17" s="385"/>
      <c r="V17" s="312">
        <f>IF('RENAKSI 2025'!V17="","",'RENAKSI 2025'!V17)</f>
        <v>9</v>
      </c>
      <c r="W17" s="40">
        <v>6</v>
      </c>
      <c r="X17" s="53">
        <v>100</v>
      </c>
      <c r="Y17" s="54">
        <f>'RENAKSI 2025'!X19</f>
        <v>1286280429</v>
      </c>
      <c r="Z17" s="208">
        <f>Z18</f>
        <v>174949875</v>
      </c>
      <c r="AA17" s="204">
        <f t="shared" ref="AA17" si="9">Z17/Y17*100</f>
        <v>13.601223423418812</v>
      </c>
      <c r="AB17" s="52">
        <f>'RENAKSI 2025'!Z19</f>
        <v>0</v>
      </c>
      <c r="AC17" s="52"/>
      <c r="AD17" s="238"/>
    </row>
    <row r="18" spans="1:30" s="32" customFormat="1" ht="46" x14ac:dyDescent="0.35">
      <c r="A18" s="237"/>
      <c r="B18" s="234"/>
      <c r="C18" s="232"/>
      <c r="D18" s="233"/>
      <c r="E18" s="233"/>
      <c r="F18" s="52"/>
      <c r="G18" s="53">
        <f>'RENAKSI 2025'!F20</f>
        <v>25</v>
      </c>
      <c r="H18" s="53">
        <v>25</v>
      </c>
      <c r="I18" s="53">
        <f t="shared" si="0"/>
        <v>100</v>
      </c>
      <c r="J18" s="40">
        <f>'RENAKSI 2025'!J20</f>
        <v>0</v>
      </c>
      <c r="K18" s="234">
        <f>'RENAKSI 2025'!K20</f>
        <v>0</v>
      </c>
      <c r="L18" s="53">
        <f>'RENAKSI 2025'!L20</f>
        <v>25</v>
      </c>
      <c r="M18" s="53">
        <v>25</v>
      </c>
      <c r="N18" s="53">
        <f t="shared" si="1"/>
        <v>100</v>
      </c>
      <c r="O18" s="53"/>
      <c r="P18" s="231"/>
      <c r="Q18" s="231"/>
      <c r="R18" s="45" t="str">
        <f>'TABEL PRO-KE-SUB RENSTRA'!F21</f>
        <v>Sub Kegiatan Pelaksanaan Urusan Pemerintahan yang terkait dengan Kewenangan Lain yang Dilimpahkan</v>
      </c>
      <c r="S18" s="231"/>
      <c r="T18" s="231"/>
      <c r="U18" s="45" t="str">
        <f>'TABEL PRO-KE-SUB RENSTRA'!L21</f>
        <v>Jumlah  Laporan Pelaksanaan  Kewenangan Lain yang Dilimpahkan</v>
      </c>
      <c r="V18" s="312">
        <f>IF('RENAKSI 2025'!V18="","",'RENAKSI 2025'!V18)</f>
        <v>680</v>
      </c>
      <c r="W18" s="40">
        <v>25</v>
      </c>
      <c r="X18" s="53">
        <v>100</v>
      </c>
      <c r="Y18" s="54">
        <f>'RENAKSI 2025'!X20</f>
        <v>1286280429</v>
      </c>
      <c r="Z18" s="208">
        <v>174949875</v>
      </c>
      <c r="AA18" s="204">
        <f t="shared" si="6"/>
        <v>13.601223423418812</v>
      </c>
      <c r="AB18" s="52" t="str">
        <f>'RENAKSI 2025'!Z20</f>
        <v>Seksi Sosial</v>
      </c>
      <c r="AC18" s="52"/>
      <c r="AD18" s="238"/>
    </row>
    <row r="19" spans="1:30" s="32" customFormat="1" ht="37" customHeight="1" x14ac:dyDescent="0.35">
      <c r="A19" s="237"/>
      <c r="B19" s="234"/>
      <c r="C19" s="232"/>
      <c r="D19" s="233"/>
      <c r="E19" s="233"/>
      <c r="F19" s="52"/>
      <c r="G19" s="53">
        <f>'RENAKSI 2025'!F21</f>
        <v>10</v>
      </c>
      <c r="H19" s="53">
        <v>10</v>
      </c>
      <c r="I19" s="53">
        <f t="shared" ref="I19:I21" si="10">H19/G19*100</f>
        <v>100</v>
      </c>
      <c r="J19" s="40">
        <f>'RENAKSI 2025'!J21</f>
        <v>0</v>
      </c>
      <c r="K19" s="234">
        <f>'RENAKSI 2025'!K21</f>
        <v>0</v>
      </c>
      <c r="L19" s="53">
        <f>'RENAKSI 2025'!L21</f>
        <v>10</v>
      </c>
      <c r="M19" s="53">
        <v>10</v>
      </c>
      <c r="N19" s="53">
        <f t="shared" ref="N19:N21" si="11">M19/L19*100</f>
        <v>100</v>
      </c>
      <c r="O19" s="53"/>
      <c r="P19" s="323" t="str">
        <f>'TABEL PRO-KE-SUB RENSTRA'!D22</f>
        <v>Program Koordinasi Ketentraman Dan Ketertiban Umum</v>
      </c>
      <c r="Q19" s="323"/>
      <c r="R19" s="385"/>
      <c r="S19" s="323" t="str">
        <f>'TABEL PRO-KE-SUB RENSTRA'!J22</f>
        <v>Persentase penurunan tingkat pelanggaran ketenteraman ketertiban umum</v>
      </c>
      <c r="T19" s="323"/>
      <c r="U19" s="385"/>
      <c r="V19" s="312">
        <f>IF('RENAKSI 2025'!V19="","",'RENAKSI 2025'!V19)</f>
        <v>6</v>
      </c>
      <c r="W19" s="40">
        <v>10</v>
      </c>
      <c r="X19" s="53">
        <v>100</v>
      </c>
      <c r="Y19" s="54">
        <f>'RENAKSI 2025'!X21</f>
        <v>30477000</v>
      </c>
      <c r="Z19" s="208">
        <f>-Y20</f>
        <v>-30477000</v>
      </c>
      <c r="AA19" s="204">
        <f>Z19/Y19*100</f>
        <v>-100</v>
      </c>
      <c r="AB19" s="52">
        <f>'RENAKSI 2025'!Z21</f>
        <v>0</v>
      </c>
      <c r="AC19" s="52"/>
      <c r="AD19" s="238"/>
    </row>
    <row r="20" spans="1:30" s="32" customFormat="1" ht="34" customHeight="1" x14ac:dyDescent="0.35">
      <c r="A20" s="237"/>
      <c r="B20" s="234"/>
      <c r="C20" s="232"/>
      <c r="D20" s="233"/>
      <c r="E20" s="233"/>
      <c r="F20" s="52"/>
      <c r="G20" s="53">
        <f>'RENAKSI 2025'!F22</f>
        <v>25</v>
      </c>
      <c r="H20" s="53">
        <v>25</v>
      </c>
      <c r="I20" s="53">
        <f t="shared" si="10"/>
        <v>100</v>
      </c>
      <c r="J20" s="40">
        <f>'RENAKSI 2025'!J22</f>
        <v>0</v>
      </c>
      <c r="K20" s="234">
        <f>'RENAKSI 2025'!K22</f>
        <v>0</v>
      </c>
      <c r="L20" s="53">
        <f>'RENAKSI 2025'!L22</f>
        <v>25</v>
      </c>
      <c r="M20" s="53">
        <v>25</v>
      </c>
      <c r="N20" s="53">
        <f t="shared" si="11"/>
        <v>100</v>
      </c>
      <c r="O20" s="53"/>
      <c r="P20" s="231"/>
      <c r="Q20" s="323" t="str">
        <f>'TABEL PRO-KE-SUB RENSTRA'!E23</f>
        <v>Kegiatan Koordinasi Upaya Penyelenggaraan Ketenteraman dan Ketertiban Umum</v>
      </c>
      <c r="R20" s="385"/>
      <c r="S20" s="231"/>
      <c r="T20" s="323" t="str">
        <f>'TABEL PRO-KE-SUB RENSTRA'!K23</f>
        <v>Terselenggaranya Koordinasi Ketentraman dan Ketertiban Umum</v>
      </c>
      <c r="U20" s="385"/>
      <c r="V20" s="312">
        <f>IF('RENAKSI 2025'!V20="","",'RENAKSI 2025'!V20)</f>
        <v>8</v>
      </c>
      <c r="W20" s="40">
        <v>25</v>
      </c>
      <c r="X20" s="53">
        <v>100</v>
      </c>
      <c r="Y20" s="54">
        <f>'RENAKSI 2025'!X22</f>
        <v>30477000</v>
      </c>
      <c r="Z20" s="208">
        <f>Z21</f>
        <v>0</v>
      </c>
      <c r="AA20" s="204">
        <f t="shared" ref="AA20:AA21" si="12">Z20/Y20*100</f>
        <v>0</v>
      </c>
      <c r="AB20" s="52">
        <f>'RENAKSI 2025'!Z22</f>
        <v>0</v>
      </c>
      <c r="AC20" s="52"/>
      <c r="AD20" s="238"/>
    </row>
    <row r="21" spans="1:30" s="32" customFormat="1" ht="92" x14ac:dyDescent="0.35">
      <c r="A21" s="237"/>
      <c r="B21" s="234"/>
      <c r="C21" s="232"/>
      <c r="D21" s="233"/>
      <c r="E21" s="233"/>
      <c r="F21" s="52"/>
      <c r="G21" s="53">
        <f>'RENAKSI 2025'!F23</f>
        <v>3</v>
      </c>
      <c r="H21" s="53">
        <v>3</v>
      </c>
      <c r="I21" s="53">
        <f t="shared" si="10"/>
        <v>100</v>
      </c>
      <c r="J21" s="40">
        <f>'RENAKSI 2025'!J23</f>
        <v>0</v>
      </c>
      <c r="K21" s="234">
        <f>'RENAKSI 2025'!K23</f>
        <v>0</v>
      </c>
      <c r="L21" s="53">
        <f>'RENAKSI 2025'!L23</f>
        <v>3</v>
      </c>
      <c r="M21" s="53">
        <v>3</v>
      </c>
      <c r="N21" s="53">
        <f t="shared" si="11"/>
        <v>100</v>
      </c>
      <c r="O21" s="53"/>
      <c r="P21" s="231"/>
      <c r="Q21" s="231"/>
      <c r="R21" s="45" t="str">
        <f>'TABEL PRO-KE-SUB RENSTRA'!F24</f>
        <v>Sub Kegiatan Sinergitas dengan Kepolisian Negara Republik Indonesia, Tentara Nasional Indonesia dan Instansi Vertikal di Wilayah Kecamatan</v>
      </c>
      <c r="S21" s="231"/>
      <c r="T21" s="231"/>
      <c r="U21" s="45" t="str">
        <f>'TABEL PRO-KE-SUB RENSTRA'!L24</f>
        <v>Jumlah Laporan Hasil Sinergitas dengan Kepolisian Negara Republik Indonesia, Tentara Nasional   Indonesia   dan   Instansi   Vertikal   di Wilayah Kecamatan</v>
      </c>
      <c r="V21" s="312">
        <f>IF('RENAKSI 2025'!V21="","",'RENAKSI 2025'!V21)</f>
        <v>10</v>
      </c>
      <c r="W21" s="40">
        <v>3</v>
      </c>
      <c r="X21" s="53">
        <v>100</v>
      </c>
      <c r="Y21" s="54">
        <f>'RENAKSI 2025'!X23</f>
        <v>30477000</v>
      </c>
      <c r="Z21" s="208">
        <v>0</v>
      </c>
      <c r="AA21" s="204">
        <f t="shared" si="12"/>
        <v>0</v>
      </c>
      <c r="AB21" s="52" t="str">
        <f>'RENAKSI 2025'!Z23</f>
        <v>Tata Pemerintahan dan Ketertiban Umum</v>
      </c>
      <c r="AC21" s="52"/>
      <c r="AD21" s="238"/>
    </row>
    <row r="22" spans="1:30" s="32" customFormat="1" ht="35.5" customHeight="1" x14ac:dyDescent="0.35">
      <c r="A22" s="237"/>
      <c r="B22" s="234"/>
      <c r="C22" s="232"/>
      <c r="D22" s="233"/>
      <c r="E22" s="233"/>
      <c r="F22" s="52"/>
      <c r="G22" s="53">
        <f>'RENAKSI 2025'!F24</f>
        <v>2</v>
      </c>
      <c r="H22" s="53">
        <v>2</v>
      </c>
      <c r="I22" s="53">
        <f t="shared" ref="I22:I24" si="13">H22/G22*100</f>
        <v>100</v>
      </c>
      <c r="J22" s="40">
        <f>'RENAKSI 2025'!J24</f>
        <v>0</v>
      </c>
      <c r="K22" s="234">
        <f>'RENAKSI 2025'!K24</f>
        <v>0</v>
      </c>
      <c r="L22" s="53">
        <f>'RENAKSI 2025'!L24</f>
        <v>2</v>
      </c>
      <c r="M22" s="53">
        <v>2</v>
      </c>
      <c r="N22" s="53">
        <f t="shared" ref="N22:N24" si="14">M22/L22*100</f>
        <v>100</v>
      </c>
      <c r="O22" s="53"/>
      <c r="P22" s="323" t="str">
        <f>'TABEL PRO-KE-SUB RENSTRA'!D25</f>
        <v>Program Penyelenggaraan Urusan Pemerintahan Umum</v>
      </c>
      <c r="Q22" s="323"/>
      <c r="R22" s="385"/>
      <c r="S22" s="323" t="str">
        <f>'TABEL PRO-KE-SUB RENSTRA'!J25</f>
        <v>Persentase penyelenggaraan urusan pemerintah daerah yang dilaksanakan</v>
      </c>
      <c r="T22" s="323"/>
      <c r="U22" s="385"/>
      <c r="V22" s="312">
        <f>IF('RENAKSI 2025'!V22="","",'RENAKSI 2025'!V22)</f>
        <v>1</v>
      </c>
      <c r="W22" s="40">
        <v>2</v>
      </c>
      <c r="X22" s="53">
        <v>100</v>
      </c>
      <c r="Y22" s="54">
        <f>'RENAKSI 2025'!X24</f>
        <v>54388650</v>
      </c>
      <c r="Z22" s="208">
        <f>Z23</f>
        <v>0</v>
      </c>
      <c r="AA22" s="204">
        <f>Z22/Y22*100</f>
        <v>0</v>
      </c>
      <c r="AB22" s="52">
        <f>'RENAKSI 2025'!Z24</f>
        <v>0</v>
      </c>
      <c r="AC22" s="52"/>
      <c r="AD22" s="238"/>
    </row>
    <row r="23" spans="1:30" s="32" customFormat="1" ht="36.5" customHeight="1" x14ac:dyDescent="0.35">
      <c r="A23" s="237"/>
      <c r="B23" s="234"/>
      <c r="C23" s="232"/>
      <c r="D23" s="233"/>
      <c r="E23" s="233"/>
      <c r="F23" s="52"/>
      <c r="G23" s="53">
        <f>'RENAKSI 2025'!F25</f>
        <v>1</v>
      </c>
      <c r="H23" s="53">
        <v>1</v>
      </c>
      <c r="I23" s="53">
        <f t="shared" si="13"/>
        <v>100</v>
      </c>
      <c r="J23" s="40">
        <f>'RENAKSI 2025'!J25</f>
        <v>0</v>
      </c>
      <c r="K23" s="234">
        <f>'RENAKSI 2025'!K25</f>
        <v>0</v>
      </c>
      <c r="L23" s="53">
        <f>'RENAKSI 2025'!L25</f>
        <v>1</v>
      </c>
      <c r="M23" s="53">
        <v>1</v>
      </c>
      <c r="N23" s="53">
        <f t="shared" si="14"/>
        <v>100</v>
      </c>
      <c r="O23" s="53"/>
      <c r="P23" s="231"/>
      <c r="Q23" s="323" t="str">
        <f>'TABEL PRO-KE-SUB RENSTRA'!E26</f>
        <v>Kegiatan Penyelenggaraan Urusan Pemerintahan Umum sesuai Penugasan Kepala Daerah</v>
      </c>
      <c r="R23" s="385"/>
      <c r="S23" s="231"/>
      <c r="T23" s="323" t="str">
        <f>'TABEL PRO-KE-SUB RENSTRA'!K26</f>
        <v xml:space="preserve">Terselenggaranya Urusan Pemerintahan Umum </v>
      </c>
      <c r="U23" s="385"/>
      <c r="V23" s="312">
        <f>IF('RENAKSI 2025'!V23="","",'RENAKSI 2025'!V23)</f>
        <v>12</v>
      </c>
      <c r="W23" s="40">
        <v>1</v>
      </c>
      <c r="X23" s="53">
        <v>100</v>
      </c>
      <c r="Y23" s="54">
        <f>'RENAKSI 2025'!X25</f>
        <v>54388650</v>
      </c>
      <c r="Z23" s="208">
        <f>Z24+Z25</f>
        <v>0</v>
      </c>
      <c r="AA23" s="204">
        <f t="shared" ref="AA23:AA24" si="15">Z23/Y23*100</f>
        <v>0</v>
      </c>
      <c r="AB23" s="52">
        <f>'RENAKSI 2025'!Z25</f>
        <v>0</v>
      </c>
      <c r="AC23" s="52"/>
      <c r="AD23" s="238"/>
    </row>
    <row r="24" spans="1:30" s="32" customFormat="1" ht="103.5" x14ac:dyDescent="0.35">
      <c r="A24" s="237"/>
      <c r="B24" s="234"/>
      <c r="C24" s="232"/>
      <c r="D24" s="233"/>
      <c r="E24" s="233"/>
      <c r="F24" s="52"/>
      <c r="G24" s="53">
        <f>'RENAKSI 2025'!F26</f>
        <v>200</v>
      </c>
      <c r="H24" s="53">
        <v>100</v>
      </c>
      <c r="I24" s="53">
        <f t="shared" si="13"/>
        <v>50</v>
      </c>
      <c r="J24" s="40">
        <f>'RENAKSI 2025'!J26</f>
        <v>0</v>
      </c>
      <c r="K24" s="234">
        <f>'RENAKSI 2025'!K26</f>
        <v>0</v>
      </c>
      <c r="L24" s="53">
        <f>'RENAKSI 2025'!L26</f>
        <v>200</v>
      </c>
      <c r="M24" s="53">
        <v>100</v>
      </c>
      <c r="N24" s="53">
        <f t="shared" si="14"/>
        <v>50</v>
      </c>
      <c r="O24" s="53"/>
      <c r="P24" s="231"/>
      <c r="Q24" s="231"/>
      <c r="R24" s="45" t="str">
        <f>'TABEL PRO-KE-SUB RENSTRA'!F27</f>
        <v>Sub Kegiatan Pembinaan Keurukunan antarsuku dan intrasuku, Umat Beragama, Ras dan Golongan lainnya guna mewujudkan Stabilitas Keamanan Lokal, Regional dan Nasional</v>
      </c>
      <c r="S24" s="231"/>
      <c r="T24" s="231"/>
      <c r="U24" s="45" t="str">
        <f>'TABEL PRO-KE-SUB RENSTRA'!L27</f>
        <v>Jumlah Orang yang Mengikuti Pembinaan Kerukunan Antar Suku dan Intra Suku , Umat Beragama, Ras, dan Golongan Lainnya Guna Mewujudkan Stabilitas     Keamanan     Lokal,
Regional, dan Nasional</v>
      </c>
      <c r="V24" s="312">
        <f>IF('RENAKSI 2025'!V24="","",'RENAKSI 2025'!V24)</f>
        <v>100</v>
      </c>
      <c r="W24" s="40">
        <v>0</v>
      </c>
      <c r="X24" s="53">
        <v>100</v>
      </c>
      <c r="Y24" s="54">
        <f>'RENAKSI 2025'!X26</f>
        <v>39994000</v>
      </c>
      <c r="Z24" s="208">
        <v>0</v>
      </c>
      <c r="AA24" s="204">
        <f t="shared" si="15"/>
        <v>0</v>
      </c>
      <c r="AB24" s="52" t="str">
        <f>'RENAKSI 2025'!Z26</f>
        <v>Seksi Sosial</v>
      </c>
      <c r="AC24" s="52"/>
      <c r="AD24" s="238"/>
    </row>
    <row r="25" spans="1:30" s="32" customFormat="1" ht="46.5" thickBot="1" x14ac:dyDescent="0.4">
      <c r="A25" s="239"/>
      <c r="B25" s="240"/>
      <c r="C25" s="241"/>
      <c r="D25" s="242"/>
      <c r="E25" s="242"/>
      <c r="F25" s="243"/>
      <c r="G25" s="244">
        <f>'RENAKSI 2025'!F27</f>
        <v>1</v>
      </c>
      <c r="H25" s="244">
        <v>25</v>
      </c>
      <c r="I25" s="244">
        <f t="shared" ref="I25" si="16">H25/G25*100</f>
        <v>2500</v>
      </c>
      <c r="J25" s="245">
        <f>'RENAKSI 2025'!J27</f>
        <v>0</v>
      </c>
      <c r="K25" s="240">
        <f>'RENAKSI 2025'!K27</f>
        <v>0</v>
      </c>
      <c r="L25" s="244">
        <f>'RENAKSI 2025'!L27</f>
        <v>1</v>
      </c>
      <c r="M25" s="244">
        <v>25</v>
      </c>
      <c r="N25" s="244">
        <f t="shared" ref="N25" si="17">M25/L25*100</f>
        <v>2500</v>
      </c>
      <c r="O25" s="244"/>
      <c r="P25" s="246"/>
      <c r="Q25" s="246"/>
      <c r="R25" s="247" t="str">
        <f>'TABEL PRO-KE-SUB RENSTRA'!F28</f>
        <v>Sub Kegiatan Pelaksanaan Tugas Forum Koordinasi Pimpinan di Kecamatan</v>
      </c>
      <c r="S25" s="246"/>
      <c r="T25" s="246"/>
      <c r="U25" s="247" t="str">
        <f>'TABEL PRO-KE-SUB RENSTRA'!L28</f>
        <v>Jumlah   Dokumen   Tugas   Forum   Koordinasi Pimpinan di Kecamatan</v>
      </c>
      <c r="V25" s="313">
        <f>IF('RENAKSI 2025'!V25="","",'RENAKSI 2025'!V25)</f>
        <v>2</v>
      </c>
      <c r="W25" s="245">
        <v>25</v>
      </c>
      <c r="X25" s="244">
        <v>100</v>
      </c>
      <c r="Y25" s="248">
        <f>'RENAKSI 2025'!X27</f>
        <v>14394650</v>
      </c>
      <c r="Z25" s="249">
        <v>0</v>
      </c>
      <c r="AA25" s="250">
        <f t="shared" ref="AA25" si="18">Z25/Y25*100</f>
        <v>0</v>
      </c>
      <c r="AB25" s="243" t="str">
        <f>'RENAKSI 2025'!Z27</f>
        <v>Tata Pemerintahan dan Ketertiban Umum</v>
      </c>
      <c r="AC25" s="243"/>
      <c r="AD25" s="251"/>
    </row>
    <row r="26" spans="1:30" s="4" customFormat="1" ht="12" thickTop="1" x14ac:dyDescent="0.25">
      <c r="A26" s="68"/>
      <c r="B26" s="50"/>
      <c r="C26" s="50"/>
      <c r="D26" s="50"/>
      <c r="E26" s="50"/>
      <c r="F26" s="55"/>
      <c r="G26" s="41"/>
      <c r="H26" s="41"/>
      <c r="I26" s="41"/>
      <c r="J26" s="41"/>
      <c r="K26" s="55"/>
      <c r="L26" s="41"/>
      <c r="M26" s="41"/>
      <c r="N26" s="41"/>
      <c r="O26" s="41"/>
      <c r="P26" s="50"/>
      <c r="Q26" s="50"/>
      <c r="R26" s="55"/>
      <c r="S26" s="50"/>
      <c r="T26" s="50"/>
      <c r="U26" s="55"/>
      <c r="V26" s="41"/>
      <c r="W26" s="41"/>
      <c r="X26" s="41"/>
      <c r="Y26" s="41"/>
      <c r="Z26" s="209"/>
      <c r="AA26" s="41"/>
      <c r="AB26" s="41"/>
      <c r="AC26" s="41"/>
      <c r="AD26" s="41"/>
    </row>
    <row r="27" spans="1:30" s="4" customFormat="1" ht="14.5" customHeight="1" x14ac:dyDescent="0.25">
      <c r="A27" s="6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209"/>
      <c r="AA27" s="41"/>
      <c r="AB27" s="41"/>
      <c r="AC27" s="388" t="s">
        <v>240</v>
      </c>
      <c r="AD27" s="388"/>
    </row>
    <row r="28" spans="1:30" s="4" customFormat="1" ht="14.5" customHeight="1" x14ac:dyDescent="0.25">
      <c r="A28" s="6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209"/>
      <c r="AA28" s="41"/>
      <c r="AB28" s="41"/>
      <c r="AC28" s="388" t="s">
        <v>59</v>
      </c>
      <c r="AD28" s="388"/>
    </row>
    <row r="29" spans="1:30" s="4" customFormat="1" ht="11.5" x14ac:dyDescent="0.25">
      <c r="A29" s="6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209"/>
      <c r="AA29" s="41"/>
      <c r="AB29" s="41"/>
      <c r="AC29" s="41"/>
      <c r="AD29" s="41"/>
    </row>
    <row r="30" spans="1:30" s="4" customFormat="1" ht="11.5" x14ac:dyDescent="0.25">
      <c r="A30" s="6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209"/>
      <c r="AA30" s="41"/>
      <c r="AB30" s="41"/>
      <c r="AC30" s="41"/>
      <c r="AD30" s="41"/>
    </row>
    <row r="31" spans="1:30" s="4" customFormat="1" ht="11.5" x14ac:dyDescent="0.25">
      <c r="A31" s="6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209"/>
      <c r="AA31" s="41"/>
      <c r="AB31" s="41"/>
      <c r="AC31" s="41"/>
      <c r="AD31" s="41"/>
    </row>
    <row r="32" spans="1:30" s="4" customFormat="1" ht="11.5" x14ac:dyDescent="0.25">
      <c r="A32" s="6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209"/>
      <c r="AA32" s="41"/>
      <c r="AB32" s="41"/>
      <c r="AC32" s="41"/>
      <c r="AD32" s="41"/>
    </row>
    <row r="33" spans="1:30" s="4" customFormat="1" ht="11.5" x14ac:dyDescent="0.25">
      <c r="A33" s="429" t="s">
        <v>57</v>
      </c>
      <c r="B33" s="429"/>
      <c r="C33" s="429"/>
      <c r="D33" s="429"/>
      <c r="E33" s="429"/>
      <c r="F33" s="459"/>
      <c r="G33" s="56"/>
      <c r="H33" s="57"/>
      <c r="I33" s="57"/>
      <c r="J33" s="41"/>
      <c r="K33" s="50"/>
      <c r="L33" s="57"/>
      <c r="M33" s="57"/>
      <c r="N33" s="57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209"/>
      <c r="AA33" s="41"/>
      <c r="AB33" s="41"/>
      <c r="AC33" s="389" t="s">
        <v>121</v>
      </c>
      <c r="AD33" s="389"/>
    </row>
    <row r="34" spans="1:30" s="7" customFormat="1" ht="14.5" customHeight="1" x14ac:dyDescent="0.35">
      <c r="A34" s="75" t="s">
        <v>0</v>
      </c>
      <c r="B34" s="164" t="s">
        <v>6</v>
      </c>
      <c r="C34" s="428" t="s">
        <v>4</v>
      </c>
      <c r="D34" s="429"/>
      <c r="E34" s="459"/>
      <c r="F34" s="146" t="s">
        <v>5</v>
      </c>
      <c r="G34" s="56"/>
      <c r="H34" s="57"/>
      <c r="I34" s="57"/>
      <c r="J34" s="42"/>
      <c r="K34" s="70"/>
      <c r="L34" s="57"/>
      <c r="M34" s="57"/>
      <c r="N34" s="57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210"/>
      <c r="AA34" s="42"/>
      <c r="AB34" s="42"/>
      <c r="AC34" s="390" t="s">
        <v>122</v>
      </c>
      <c r="AD34" s="390"/>
    </row>
    <row r="35" spans="1:30" s="5" customFormat="1" ht="22" customHeight="1" x14ac:dyDescent="0.35">
      <c r="A35" s="159">
        <v>1</v>
      </c>
      <c r="B35" s="165" t="s">
        <v>184</v>
      </c>
      <c r="C35" s="430" t="s">
        <v>115</v>
      </c>
      <c r="D35" s="431"/>
      <c r="E35" s="432"/>
      <c r="F35" s="145"/>
      <c r="G35" s="58"/>
      <c r="H35" s="58"/>
      <c r="I35" s="58"/>
      <c r="J35" s="43"/>
      <c r="L35" s="58"/>
      <c r="M35" s="58"/>
      <c r="N35" s="58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211"/>
      <c r="AA35" s="43"/>
      <c r="AB35" s="43"/>
      <c r="AC35" s="43"/>
      <c r="AD35" s="43"/>
    </row>
    <row r="36" spans="1:30" s="5" customFormat="1" ht="22" customHeight="1" x14ac:dyDescent="0.35">
      <c r="A36" s="159">
        <v>2</v>
      </c>
      <c r="B36" s="165" t="s">
        <v>185</v>
      </c>
      <c r="C36" s="430" t="s">
        <v>116</v>
      </c>
      <c r="D36" s="431"/>
      <c r="E36" s="432"/>
      <c r="F36" s="145"/>
      <c r="G36" s="58"/>
      <c r="H36" s="58"/>
      <c r="I36" s="58"/>
      <c r="J36" s="43"/>
      <c r="L36" s="58"/>
      <c r="M36" s="58"/>
      <c r="N36" s="58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211"/>
      <c r="AA36" s="43"/>
      <c r="AB36" s="43"/>
      <c r="AC36" s="43"/>
      <c r="AD36" s="43"/>
    </row>
    <row r="37" spans="1:30" s="5" customFormat="1" ht="22" customHeight="1" x14ac:dyDescent="0.35">
      <c r="A37" s="159">
        <v>3</v>
      </c>
      <c r="B37" s="165" t="s">
        <v>186</v>
      </c>
      <c r="C37" s="430" t="s">
        <v>117</v>
      </c>
      <c r="D37" s="431"/>
      <c r="E37" s="432"/>
      <c r="F37" s="145"/>
      <c r="G37" s="58"/>
      <c r="H37" s="58"/>
      <c r="I37" s="58"/>
      <c r="J37" s="43"/>
      <c r="L37" s="58"/>
      <c r="M37" s="58"/>
      <c r="N37" s="58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211"/>
      <c r="AA37" s="43"/>
      <c r="AB37" s="43"/>
      <c r="AC37" s="43"/>
      <c r="AD37" s="43"/>
    </row>
    <row r="38" spans="1:30" s="5" customFormat="1" ht="22" customHeight="1" x14ac:dyDescent="0.35">
      <c r="A38" s="159">
        <v>4</v>
      </c>
      <c r="B38" s="165" t="s">
        <v>187</v>
      </c>
      <c r="C38" s="430" t="s">
        <v>189</v>
      </c>
      <c r="D38" s="431"/>
      <c r="E38" s="432"/>
      <c r="F38" s="145"/>
      <c r="G38" s="58"/>
      <c r="H38" s="58"/>
      <c r="I38" s="58"/>
      <c r="J38" s="43"/>
      <c r="L38" s="58"/>
      <c r="M38" s="58"/>
      <c r="N38" s="58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211"/>
      <c r="AA38" s="43"/>
      <c r="AB38" s="43"/>
      <c r="AC38" s="43"/>
      <c r="AD38" s="43"/>
    </row>
    <row r="39" spans="1:30" s="4" customFormat="1" ht="11.5" customHeight="1" x14ac:dyDescent="0.25">
      <c r="A39" s="159">
        <v>5</v>
      </c>
      <c r="B39" s="165" t="s">
        <v>188</v>
      </c>
      <c r="C39" s="430" t="s">
        <v>119</v>
      </c>
      <c r="D39" s="431"/>
      <c r="E39" s="432"/>
      <c r="F39" s="145"/>
      <c r="G39" s="41"/>
      <c r="H39" s="41"/>
      <c r="I39" s="41"/>
      <c r="J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209"/>
      <c r="AA39" s="41"/>
      <c r="AB39" s="41"/>
      <c r="AC39" s="41"/>
      <c r="AD39" s="41"/>
    </row>
    <row r="40" spans="1:30" s="4" customFormat="1" ht="11.5" customHeight="1" x14ac:dyDescent="0.25">
      <c r="A40" s="69"/>
      <c r="C40" s="41"/>
      <c r="D40" s="41"/>
      <c r="E40" s="41"/>
      <c r="F40" s="41"/>
      <c r="G40" s="41"/>
      <c r="H40" s="41"/>
      <c r="I40" s="41"/>
      <c r="J40" s="41"/>
      <c r="K40" s="5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209"/>
      <c r="AA40" s="41"/>
      <c r="AB40" s="41"/>
      <c r="AC40" s="41"/>
      <c r="AD40" s="41"/>
    </row>
    <row r="41" spans="1:30" s="4" customFormat="1" ht="11.5" x14ac:dyDescent="0.25">
      <c r="A41" s="6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209"/>
      <c r="AA41" s="41"/>
      <c r="AB41" s="41"/>
      <c r="AC41" s="41"/>
      <c r="AD41" s="41"/>
    </row>
    <row r="42" spans="1:30" s="4" customFormat="1" ht="11.5" x14ac:dyDescent="0.25">
      <c r="A42" s="6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209"/>
      <c r="AA42" s="41"/>
      <c r="AB42" s="41"/>
      <c r="AC42" s="41"/>
      <c r="AD42" s="41"/>
    </row>
    <row r="43" spans="1:30" s="4" customFormat="1" ht="11.5" x14ac:dyDescent="0.25">
      <c r="A43" s="6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209"/>
      <c r="AA43" s="41"/>
      <c r="AB43" s="41"/>
      <c r="AC43" s="41"/>
      <c r="AD43" s="41"/>
    </row>
    <row r="44" spans="1:30" s="4" customFormat="1" ht="11.5" x14ac:dyDescent="0.25">
      <c r="A44" s="6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209"/>
      <c r="AA44" s="41"/>
      <c r="AB44" s="41"/>
      <c r="AC44" s="41"/>
      <c r="AD44" s="41"/>
    </row>
    <row r="45" spans="1:30" s="4" customFormat="1" ht="11.5" x14ac:dyDescent="0.25">
      <c r="A45" s="6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209"/>
      <c r="AA45" s="41"/>
      <c r="AB45" s="41"/>
      <c r="AC45" s="41"/>
      <c r="AD45" s="41"/>
    </row>
    <row r="46" spans="1:30" s="4" customFormat="1" ht="11.5" x14ac:dyDescent="0.25">
      <c r="A46" s="6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209"/>
      <c r="AA46" s="41"/>
      <c r="AB46" s="41"/>
      <c r="AC46" s="41"/>
      <c r="AD46" s="41"/>
    </row>
    <row r="47" spans="1:30" s="4" customFormat="1" ht="11.5" x14ac:dyDescent="0.25">
      <c r="A47" s="6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209"/>
      <c r="AA47" s="41"/>
      <c r="AB47" s="41"/>
      <c r="AC47" s="41"/>
      <c r="AD47" s="41"/>
    </row>
    <row r="48" spans="1:30" s="4" customFormat="1" ht="11.5" x14ac:dyDescent="0.25">
      <c r="A48" s="6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209"/>
      <c r="AA48" s="41"/>
      <c r="AB48" s="41"/>
      <c r="AC48" s="41"/>
      <c r="AD48" s="41"/>
    </row>
    <row r="49" spans="1:30" s="4" customFormat="1" ht="11.5" x14ac:dyDescent="0.25">
      <c r="A49" s="6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209"/>
      <c r="AA49" s="41"/>
      <c r="AB49" s="41"/>
      <c r="AC49" s="41"/>
      <c r="AD49" s="41"/>
    </row>
    <row r="50" spans="1:30" s="4" customFormat="1" ht="11.5" x14ac:dyDescent="0.25">
      <c r="A50" s="6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209"/>
      <c r="AA50" s="41"/>
      <c r="AB50" s="41"/>
      <c r="AC50" s="41"/>
      <c r="AD50" s="41"/>
    </row>
    <row r="51" spans="1:30" s="4" customFormat="1" ht="11.5" x14ac:dyDescent="0.25">
      <c r="A51" s="6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209"/>
      <c r="AA51" s="41"/>
      <c r="AB51" s="41"/>
      <c r="AC51" s="41"/>
      <c r="AD51" s="41"/>
    </row>
    <row r="52" spans="1:30" s="4" customFormat="1" ht="11.5" x14ac:dyDescent="0.25">
      <c r="A52" s="6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209"/>
      <c r="AA52" s="41"/>
      <c r="AB52" s="41"/>
      <c r="AC52" s="41"/>
      <c r="AD52" s="41"/>
    </row>
    <row r="53" spans="1:30" s="4" customFormat="1" ht="11.5" x14ac:dyDescent="0.25">
      <c r="A53" s="6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209"/>
      <c r="AA53" s="41"/>
      <c r="AB53" s="41"/>
      <c r="AC53" s="41"/>
      <c r="AD53" s="41"/>
    </row>
    <row r="54" spans="1:30" s="4" customFormat="1" ht="11.5" x14ac:dyDescent="0.25">
      <c r="A54" s="6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209"/>
      <c r="AA54" s="41"/>
      <c r="AB54" s="41"/>
      <c r="AC54" s="41"/>
      <c r="AD54" s="41"/>
    </row>
    <row r="55" spans="1:30" s="4" customFormat="1" ht="11.5" x14ac:dyDescent="0.25">
      <c r="A55" s="6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209"/>
      <c r="AA55" s="41"/>
      <c r="AB55" s="41"/>
      <c r="AC55" s="41"/>
      <c r="AD55" s="41"/>
    </row>
    <row r="56" spans="1:30" s="4" customFormat="1" ht="11.5" x14ac:dyDescent="0.25">
      <c r="A56" s="6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209"/>
      <c r="AA56" s="41"/>
      <c r="AB56" s="41"/>
      <c r="AC56" s="41"/>
      <c r="AD56" s="41"/>
    </row>
    <row r="57" spans="1:30" s="4" customFormat="1" ht="11.5" x14ac:dyDescent="0.25">
      <c r="A57" s="6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209"/>
      <c r="AA57" s="41"/>
      <c r="AB57" s="41"/>
      <c r="AC57" s="41"/>
      <c r="AD57" s="41"/>
    </row>
    <row r="58" spans="1:30" s="4" customFormat="1" ht="11.5" x14ac:dyDescent="0.25">
      <c r="A58" s="6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209"/>
      <c r="AA58" s="41"/>
      <c r="AB58" s="41"/>
      <c r="AC58" s="41"/>
      <c r="AD58" s="41"/>
    </row>
  </sheetData>
  <mergeCells count="49">
    <mergeCell ref="AC27:AD27"/>
    <mergeCell ref="AC28:AD28"/>
    <mergeCell ref="AC33:AD33"/>
    <mergeCell ref="AC34:AD34"/>
    <mergeCell ref="A1:AD1"/>
    <mergeCell ref="A3:B4"/>
    <mergeCell ref="V3:X3"/>
    <mergeCell ref="Q11:R11"/>
    <mergeCell ref="T11:U11"/>
    <mergeCell ref="P22:R22"/>
    <mergeCell ref="S22:U22"/>
    <mergeCell ref="Q23:R23"/>
    <mergeCell ref="T23:U23"/>
    <mergeCell ref="T17:U17"/>
    <mergeCell ref="P19:R19"/>
    <mergeCell ref="S19:U19"/>
    <mergeCell ref="C38:E38"/>
    <mergeCell ref="G3:I3"/>
    <mergeCell ref="A33:F33"/>
    <mergeCell ref="C34:E34"/>
    <mergeCell ref="C35:E35"/>
    <mergeCell ref="Q20:R20"/>
    <mergeCell ref="T20:U20"/>
    <mergeCell ref="C3:E4"/>
    <mergeCell ref="F3:F4"/>
    <mergeCell ref="J3:O3"/>
    <mergeCell ref="P3:R4"/>
    <mergeCell ref="S3:U4"/>
    <mergeCell ref="AB3:AB4"/>
    <mergeCell ref="AC3:AC4"/>
    <mergeCell ref="AD3:AD4"/>
    <mergeCell ref="J4:K4"/>
    <mergeCell ref="Y3:AA3"/>
    <mergeCell ref="C39:E39"/>
    <mergeCell ref="C37:E37"/>
    <mergeCell ref="C36:E36"/>
    <mergeCell ref="P5:R5"/>
    <mergeCell ref="S5:U5"/>
    <mergeCell ref="P14:R14"/>
    <mergeCell ref="S14:U14"/>
    <mergeCell ref="Q15:R15"/>
    <mergeCell ref="T15:U15"/>
    <mergeCell ref="P6:R6"/>
    <mergeCell ref="S6:U6"/>
    <mergeCell ref="Q7:R7"/>
    <mergeCell ref="T7:U7"/>
    <mergeCell ref="P13:R13"/>
    <mergeCell ref="S13:U13"/>
    <mergeCell ref="Q17:R17"/>
  </mergeCells>
  <printOptions horizontalCentered="1"/>
  <pageMargins left="0.39370078740157483" right="0.39370078740157483" top="0.78740157480314965" bottom="0.78740157480314965" header="0" footer="0"/>
  <pageSetup paperSize="9" scale="47" orientation="landscape" horizontalDpi="4294967293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L1" workbookViewId="0">
      <selection activeCell="V6" sqref="V6"/>
    </sheetView>
  </sheetViews>
  <sheetFormatPr defaultRowHeight="14.5" x14ac:dyDescent="0.35"/>
  <cols>
    <col min="1" max="1" width="2.26953125" style="67" customWidth="1"/>
    <col min="2" max="2" width="25.453125" style="44" customWidth="1"/>
    <col min="3" max="4" width="1.54296875" style="44" customWidth="1"/>
    <col min="5" max="5" width="20.54296875" style="44" customWidth="1"/>
    <col min="6" max="6" width="10.81640625" style="44" customWidth="1"/>
    <col min="7" max="9" width="8" style="44" customWidth="1"/>
    <col min="10" max="10" width="3" style="44" customWidth="1"/>
    <col min="11" max="11" width="15.54296875" style="41" customWidth="1"/>
    <col min="12" max="14" width="7.81640625" style="44" customWidth="1"/>
    <col min="15" max="15" width="12.54296875" style="44" customWidth="1"/>
    <col min="16" max="17" width="1.54296875" style="44" customWidth="1"/>
    <col min="18" max="18" width="20.54296875" style="44" customWidth="1"/>
    <col min="19" max="20" width="1.54296875" style="44" customWidth="1"/>
    <col min="21" max="21" width="15.54296875" style="44" customWidth="1"/>
    <col min="22" max="23" width="10.453125" style="44" customWidth="1"/>
    <col min="24" max="24" width="6.81640625" style="44" customWidth="1"/>
    <col min="25" max="25" width="10.453125" style="44" customWidth="1"/>
    <col min="26" max="26" width="10.453125" style="212" customWidth="1"/>
    <col min="27" max="27" width="7.90625" style="44" customWidth="1"/>
    <col min="28" max="30" width="17.7265625" style="44" customWidth="1"/>
  </cols>
  <sheetData>
    <row r="1" spans="1:30" s="3" customFormat="1" ht="15.65" customHeight="1" x14ac:dyDescent="0.35">
      <c r="A1" s="421" t="s">
        <v>241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</row>
    <row r="3" spans="1:30" s="7" customFormat="1" ht="15" customHeight="1" x14ac:dyDescent="0.35">
      <c r="A3" s="398" t="s">
        <v>35</v>
      </c>
      <c r="B3" s="400"/>
      <c r="C3" s="406" t="s">
        <v>1</v>
      </c>
      <c r="D3" s="427"/>
      <c r="E3" s="427"/>
      <c r="F3" s="404" t="s">
        <v>9</v>
      </c>
      <c r="G3" s="428" t="s">
        <v>212</v>
      </c>
      <c r="H3" s="429"/>
      <c r="I3" s="429"/>
      <c r="J3" s="411" t="s">
        <v>202</v>
      </c>
      <c r="K3" s="411"/>
      <c r="L3" s="411"/>
      <c r="M3" s="411"/>
      <c r="N3" s="411"/>
      <c r="O3" s="411"/>
      <c r="P3" s="398" t="s">
        <v>39</v>
      </c>
      <c r="Q3" s="399"/>
      <c r="R3" s="400"/>
      <c r="S3" s="398" t="s">
        <v>40</v>
      </c>
      <c r="T3" s="399"/>
      <c r="U3" s="400"/>
      <c r="V3" s="411" t="s">
        <v>203</v>
      </c>
      <c r="W3" s="411"/>
      <c r="X3" s="411"/>
      <c r="Y3" s="411" t="s">
        <v>204</v>
      </c>
      <c r="Z3" s="411"/>
      <c r="AA3" s="411"/>
      <c r="AB3" s="408" t="s">
        <v>41</v>
      </c>
      <c r="AC3" s="404" t="s">
        <v>3</v>
      </c>
      <c r="AD3" s="404" t="s">
        <v>28</v>
      </c>
    </row>
    <row r="4" spans="1:30" s="5" customFormat="1" ht="33.65" customHeight="1" x14ac:dyDescent="0.35">
      <c r="A4" s="401"/>
      <c r="B4" s="403"/>
      <c r="C4" s="422"/>
      <c r="D4" s="426"/>
      <c r="E4" s="426"/>
      <c r="F4" s="405"/>
      <c r="G4" s="192" t="s">
        <v>2</v>
      </c>
      <c r="H4" s="182" t="s">
        <v>11</v>
      </c>
      <c r="I4" s="193" t="s">
        <v>13</v>
      </c>
      <c r="J4" s="420" t="s">
        <v>37</v>
      </c>
      <c r="K4" s="420"/>
      <c r="L4" s="182" t="s">
        <v>2</v>
      </c>
      <c r="M4" s="182" t="s">
        <v>11</v>
      </c>
      <c r="N4" s="182" t="s">
        <v>13</v>
      </c>
      <c r="O4" s="189" t="s">
        <v>10</v>
      </c>
      <c r="P4" s="401"/>
      <c r="Q4" s="402"/>
      <c r="R4" s="403"/>
      <c r="S4" s="401"/>
      <c r="T4" s="402"/>
      <c r="U4" s="403"/>
      <c r="V4" s="191" t="s">
        <v>2</v>
      </c>
      <c r="W4" s="191" t="s">
        <v>11</v>
      </c>
      <c r="X4" s="51" t="s">
        <v>13</v>
      </c>
      <c r="Y4" s="191" t="s">
        <v>34</v>
      </c>
      <c r="Z4" s="206" t="s">
        <v>11</v>
      </c>
      <c r="AA4" s="51" t="s">
        <v>13</v>
      </c>
      <c r="AB4" s="409"/>
      <c r="AC4" s="405"/>
      <c r="AD4" s="405"/>
    </row>
    <row r="5" spans="1:30" s="32" customFormat="1" ht="39.5" customHeight="1" x14ac:dyDescent="0.35">
      <c r="A5" s="222">
        <f>'TABEL TUSAR RENSTRA'!B6</f>
        <v>1.1000000000000001</v>
      </c>
      <c r="B5" s="275" t="str">
        <f>'TABEL TUSAR RENSTRA'!C6</f>
        <v xml:space="preserve">Meningkatnya partisipasi masyarakat dalam pembangunan kecamatan, kelurahan </v>
      </c>
      <c r="C5" s="274"/>
      <c r="D5" s="275">
        <f>'TABEL TUSAR RENSTRA'!E6</f>
        <v>1.1000000000000001</v>
      </c>
      <c r="E5" s="275" t="str">
        <f>'TABEL TUSAR RENSTRA'!F6</f>
        <v>Persentase partisipasi masyarakat dalam pembangunan kecamatan dan kelurahan</v>
      </c>
      <c r="F5" s="52" t="str">
        <f>'TABEL TUSAR RENSTRA'!G6</f>
        <v>Persen</v>
      </c>
      <c r="G5" s="53">
        <f>'RENAKSI 2025'!G5</f>
        <v>0</v>
      </c>
      <c r="H5" s="201">
        <v>0.23347376837217626</v>
      </c>
      <c r="I5" s="201" t="e">
        <f>H5/G5*100</f>
        <v>#DIV/0!</v>
      </c>
      <c r="J5" s="40">
        <f>'RENAKSI 2025'!J5</f>
        <v>0</v>
      </c>
      <c r="K5" s="276">
        <f>'RENAKSI 2025'!K5</f>
        <v>0</v>
      </c>
      <c r="L5" s="53">
        <f>'RENAKSI 2025'!M5</f>
        <v>0</v>
      </c>
      <c r="M5" s="201">
        <v>0.23347376837217626</v>
      </c>
      <c r="N5" s="201" t="e">
        <f>M5/L5*100</f>
        <v>#DIV/0!</v>
      </c>
      <c r="O5" s="53"/>
      <c r="P5" s="436"/>
      <c r="Q5" s="437"/>
      <c r="R5" s="438"/>
      <c r="S5" s="436"/>
      <c r="T5" s="437"/>
      <c r="U5" s="438"/>
      <c r="V5" s="59"/>
      <c r="W5" s="60"/>
      <c r="X5" s="61"/>
      <c r="Y5" s="59"/>
      <c r="Z5" s="207"/>
      <c r="AA5" s="61"/>
      <c r="AB5" s="62"/>
      <c r="AC5" s="62"/>
      <c r="AD5" s="62"/>
    </row>
    <row r="6" spans="1:30" s="32" customFormat="1" ht="34.5" customHeight="1" x14ac:dyDescent="0.35">
      <c r="A6" s="222"/>
      <c r="B6" s="275"/>
      <c r="C6" s="274"/>
      <c r="D6" s="275"/>
      <c r="E6" s="275"/>
      <c r="F6" s="52"/>
      <c r="G6" s="203">
        <f>'RENAKSI 2025'!G6</f>
        <v>10</v>
      </c>
      <c r="H6" s="201">
        <v>0.15367893614371095</v>
      </c>
      <c r="I6" s="201">
        <f>H6/G6*100</f>
        <v>1.5367893614371095</v>
      </c>
      <c r="J6" s="40">
        <f>'RENAKSI 2025'!J6</f>
        <v>0</v>
      </c>
      <c r="K6" s="276">
        <f>'RENAKSI 2025'!K6</f>
        <v>0</v>
      </c>
      <c r="L6" s="53">
        <f>'RENAKSI 2025'!G6</f>
        <v>10</v>
      </c>
      <c r="M6" s="201">
        <v>0.15367893614371095</v>
      </c>
      <c r="N6" s="201">
        <f>M6/L6*100</f>
        <v>1.5367893614371095</v>
      </c>
      <c r="O6" s="53"/>
      <c r="P6" s="462" t="str">
        <f>'TABEL PRO-KE-SUB RENSTRA'!D7</f>
        <v>Program Pemberdayaan Masyarakat Desa Dan Kelurahan</v>
      </c>
      <c r="Q6" s="323"/>
      <c r="R6" s="324"/>
      <c r="S6" s="462" t="str">
        <f>'TABEL PRO-KE-SUB RENSTRA'!J7</f>
        <v>Tingkat partisipasi dan pemberdayaan masyarakat Kecamatan/kelurahan</v>
      </c>
      <c r="T6" s="323"/>
      <c r="U6" s="324"/>
      <c r="V6" s="307">
        <f>IF('RENAKSI 2025'!V6="","",'RENAKSI 2025'!V6)</f>
        <v>0.26</v>
      </c>
      <c r="W6" s="214">
        <v>0.1915</v>
      </c>
      <c r="X6" s="201">
        <f>W6/V6*100</f>
        <v>73.653846153846146</v>
      </c>
      <c r="Y6" s="54">
        <f>'RENAKSI 2025'!X6</f>
        <v>5474764815</v>
      </c>
      <c r="Z6" s="208">
        <f>Z7+Z11</f>
        <v>1919977904</v>
      </c>
      <c r="AA6" s="204">
        <f>Z6/Y6*100</f>
        <v>35.069596026108016</v>
      </c>
      <c r="AB6" s="52"/>
      <c r="AC6" s="52"/>
      <c r="AD6" s="52"/>
    </row>
    <row r="7" spans="1:30" s="32" customFormat="1" ht="36" customHeight="1" x14ac:dyDescent="0.35">
      <c r="A7" s="222"/>
      <c r="B7" s="275"/>
      <c r="C7" s="274"/>
      <c r="D7" s="275"/>
      <c r="E7" s="275"/>
      <c r="F7" s="52"/>
      <c r="G7" s="218">
        <f>'RENAKSI 2025'!G7</f>
        <v>3</v>
      </c>
      <c r="H7" s="53">
        <v>3</v>
      </c>
      <c r="I7" s="53">
        <f t="shared" ref="I7:I25" si="0">H7/G7*100</f>
        <v>100</v>
      </c>
      <c r="J7" s="40">
        <f>'RENAKSI 2025'!J7</f>
        <v>0</v>
      </c>
      <c r="K7" s="276">
        <f>'RENAKSI 2025'!K7</f>
        <v>0</v>
      </c>
      <c r="L7" s="53">
        <f>'RENAKSI 2025'!G7</f>
        <v>3</v>
      </c>
      <c r="M7" s="53">
        <v>3</v>
      </c>
      <c r="N7" s="53">
        <f t="shared" ref="N7:N25" si="1">M7/L7*100</f>
        <v>100</v>
      </c>
      <c r="O7" s="53"/>
      <c r="P7" s="273"/>
      <c r="Q7" s="323" t="str">
        <f>'TABEL PRO-KE-SUB RENSTRA'!E8</f>
        <v>Kegiatan  Pemberdayaan Kelurahan</v>
      </c>
      <c r="R7" s="324"/>
      <c r="S7" s="273"/>
      <c r="T7" s="323" t="str">
        <f>'TABEL PRO-KE-SUB RENSTRA'!K8</f>
        <v>Terlaksananya Kegiatan Pemberdayaan Kelurahan yang dilaksanakan</v>
      </c>
      <c r="U7" s="324"/>
      <c r="V7" s="312">
        <f>IF('RENAKSI 2025'!V7="","",'RENAKSI 2025'!V7)</f>
        <v>3</v>
      </c>
      <c r="W7" s="40">
        <v>3</v>
      </c>
      <c r="X7" s="200">
        <f t="shared" ref="X7:X24" si="2">W7/V7</f>
        <v>1</v>
      </c>
      <c r="Y7" s="54">
        <f>'RENAKSI 2025'!X7</f>
        <v>2624562865</v>
      </c>
      <c r="Z7" s="208">
        <f>Z8+Z9+Z10</f>
        <v>767277909</v>
      </c>
      <c r="AA7" s="204">
        <f t="shared" ref="AA7:AA12" si="3">Z7/Y7*100</f>
        <v>29.23450298074685</v>
      </c>
      <c r="AB7" s="52"/>
      <c r="AC7" s="52"/>
      <c r="AD7" s="52"/>
    </row>
    <row r="8" spans="1:30" s="32" customFormat="1" ht="80.5" x14ac:dyDescent="0.35">
      <c r="A8" s="222"/>
      <c r="B8" s="275"/>
      <c r="C8" s="274"/>
      <c r="D8" s="275"/>
      <c r="E8" s="275"/>
      <c r="F8" s="52"/>
      <c r="G8" s="218">
        <f>'RENAKSI 2025'!G8</f>
        <v>1</v>
      </c>
      <c r="H8" s="53">
        <v>1</v>
      </c>
      <c r="I8" s="53">
        <f t="shared" si="0"/>
        <v>100</v>
      </c>
      <c r="J8" s="40">
        <f>'RENAKSI 2025'!J8</f>
        <v>0</v>
      </c>
      <c r="K8" s="276">
        <f>'RENAKSI 2025'!K8</f>
        <v>0</v>
      </c>
      <c r="L8" s="53">
        <f>'RENAKSI 2025'!G8</f>
        <v>1</v>
      </c>
      <c r="M8" s="53">
        <v>1</v>
      </c>
      <c r="N8" s="53">
        <f t="shared" si="1"/>
        <v>100</v>
      </c>
      <c r="O8" s="53"/>
      <c r="P8" s="273"/>
      <c r="Q8" s="273"/>
      <c r="R8" s="45" t="str">
        <f>'TABEL PRO-KE-SUB RENSTRA'!F9</f>
        <v>Sub Kegiatan Peningkatan Partisipasi Masyarakat dalam Forum Musyawarah Perencanaan Pembangunan di Kelurahan</v>
      </c>
      <c r="S8" s="273"/>
      <c r="T8" s="273"/>
      <c r="U8" s="45" t="str">
        <f>'TABEL PRO-KE-SUB RENSTRA'!L9</f>
        <v>Jumlah      Lembaga      Kemasyarakatan      yang Berpartisipasi     dalam     Forum     Musyawarah Perencanaan pembangunan di Kelurahan</v>
      </c>
      <c r="V8" s="312">
        <f>IF('RENAKSI 2025'!V8="","",'RENAKSI 2025'!V8)</f>
        <v>1</v>
      </c>
      <c r="W8" s="40">
        <v>1</v>
      </c>
      <c r="X8" s="200">
        <f t="shared" si="2"/>
        <v>1</v>
      </c>
      <c r="Y8" s="54">
        <v>173714850</v>
      </c>
      <c r="Z8" s="208">
        <v>132199115</v>
      </c>
      <c r="AA8" s="204">
        <f t="shared" si="3"/>
        <v>76.10121702318483</v>
      </c>
      <c r="AB8" s="52" t="str">
        <f>'RENAKSI 2025'!Z8</f>
        <v>Seksi Pemberdayaan Masyarakat</v>
      </c>
      <c r="AC8" s="52"/>
      <c r="AD8" s="52"/>
    </row>
    <row r="9" spans="1:30" s="32" customFormat="1" ht="34.5" x14ac:dyDescent="0.35">
      <c r="A9" s="222"/>
      <c r="B9" s="275"/>
      <c r="C9" s="274"/>
      <c r="D9" s="275"/>
      <c r="E9" s="275"/>
      <c r="F9" s="52"/>
      <c r="G9" s="218">
        <f>'RENAKSI 2025'!G9</f>
        <v>6</v>
      </c>
      <c r="H9" s="53">
        <v>0</v>
      </c>
      <c r="I9" s="53">
        <f t="shared" si="0"/>
        <v>0</v>
      </c>
      <c r="J9" s="40">
        <f>'RENAKSI 2025'!J9</f>
        <v>0</v>
      </c>
      <c r="K9" s="276">
        <f>'RENAKSI 2025'!K9</f>
        <v>0</v>
      </c>
      <c r="L9" s="53">
        <f>'RENAKSI 2025'!G9</f>
        <v>6</v>
      </c>
      <c r="M9" s="53">
        <v>0</v>
      </c>
      <c r="N9" s="53">
        <f t="shared" si="1"/>
        <v>0</v>
      </c>
      <c r="O9" s="53"/>
      <c r="P9" s="273"/>
      <c r="Q9" s="273"/>
      <c r="R9" s="45" t="str">
        <f>'TABEL PRO-KE-SUB RENSTRA'!F10</f>
        <v>Sub Kegiatan Pembangunan Sarana dan Prasarana</v>
      </c>
      <c r="S9" s="273"/>
      <c r="T9" s="273"/>
      <c r="U9" s="45" t="str">
        <f>'TABEL PRO-KE-SUB RENSTRA'!L10</f>
        <v>Jumlah  Sarana  dan  Prasarana  Kelurahan  yang Terbangun</v>
      </c>
      <c r="V9" s="312">
        <f>IF('RENAKSI 2025'!V9="","",'RENAKSI 2025'!V9)</f>
        <v>8</v>
      </c>
      <c r="W9" s="40">
        <v>8</v>
      </c>
      <c r="X9" s="200">
        <f t="shared" si="2"/>
        <v>1</v>
      </c>
      <c r="Y9" s="54">
        <v>219560200</v>
      </c>
      <c r="Z9" s="208">
        <v>0</v>
      </c>
      <c r="AA9" s="204">
        <f t="shared" si="3"/>
        <v>0</v>
      </c>
      <c r="AB9" s="52" t="str">
        <f>'RENAKSI 2025'!Z9</f>
        <v>Seksi Pemberdayaan Masyarakat</v>
      </c>
      <c r="AC9" s="52"/>
      <c r="AD9" s="52"/>
    </row>
    <row r="10" spans="1:30" s="32" customFormat="1" ht="57.5" x14ac:dyDescent="0.35">
      <c r="A10" s="222"/>
      <c r="B10" s="275"/>
      <c r="C10" s="274"/>
      <c r="D10" s="275"/>
      <c r="E10" s="275"/>
      <c r="F10" s="52"/>
      <c r="G10" s="218">
        <f>'RENAKSI 2025'!G10</f>
        <v>8</v>
      </c>
      <c r="H10" s="53">
        <v>8</v>
      </c>
      <c r="I10" s="53">
        <f t="shared" si="0"/>
        <v>100</v>
      </c>
      <c r="J10" s="40">
        <f>'RENAKSI 2025'!J10</f>
        <v>0</v>
      </c>
      <c r="K10" s="276">
        <f>'RENAKSI 2025'!K10</f>
        <v>0</v>
      </c>
      <c r="L10" s="53">
        <f>'RENAKSI 2025'!G10</f>
        <v>8</v>
      </c>
      <c r="M10" s="53">
        <v>8</v>
      </c>
      <c r="N10" s="53">
        <f t="shared" si="1"/>
        <v>100</v>
      </c>
      <c r="O10" s="53"/>
      <c r="P10" s="273"/>
      <c r="Q10" s="273"/>
      <c r="R10" s="45" t="str">
        <f>'TABEL PRO-KE-SUB RENSTRA'!F11</f>
        <v>Sub Kegiatan  Pemberdayaan Masyarakat di Kelurahan</v>
      </c>
      <c r="S10" s="273"/>
      <c r="T10" s="273"/>
      <c r="U10" s="45" t="str">
        <f>'TABEL PRO-KE-SUB RENSTRA'!L11</f>
        <v>Jumlah Pokmas dan Ormas yang melaksanakan Pemberdayaan Masyarakat di Kelurahan</v>
      </c>
      <c r="V10" s="312">
        <f>IF('RENAKSI 2025'!V10="","",'RENAKSI 2025'!V10)</f>
        <v>8</v>
      </c>
      <c r="W10" s="40">
        <v>8</v>
      </c>
      <c r="X10" s="200">
        <f t="shared" si="2"/>
        <v>1</v>
      </c>
      <c r="Y10" s="54">
        <v>1727407886</v>
      </c>
      <c r="Z10" s="208">
        <v>635078794</v>
      </c>
      <c r="AA10" s="204">
        <f t="shared" si="3"/>
        <v>36.764842811421552</v>
      </c>
      <c r="AB10" s="52" t="str">
        <f>'RENAKSI 2025'!Z10</f>
        <v>Seksi Pemberdayaan Masyarakat</v>
      </c>
      <c r="AC10" s="52"/>
      <c r="AD10" s="52"/>
    </row>
    <row r="11" spans="1:30" s="32" customFormat="1" ht="46" customHeight="1" x14ac:dyDescent="0.35">
      <c r="A11" s="222"/>
      <c r="B11" s="275"/>
      <c r="C11" s="274"/>
      <c r="D11" s="275"/>
      <c r="E11" s="275"/>
      <c r="F11" s="52"/>
      <c r="G11" s="218">
        <f>'RENAKSI 2025'!G11</f>
        <v>133</v>
      </c>
      <c r="H11" s="53">
        <v>133</v>
      </c>
      <c r="I11" s="53">
        <f t="shared" si="0"/>
        <v>100</v>
      </c>
      <c r="J11" s="40">
        <f>'RENAKSI 2025'!J11</f>
        <v>0</v>
      </c>
      <c r="K11" s="276">
        <f>'RENAKSI 2025'!K11</f>
        <v>0</v>
      </c>
      <c r="L11" s="53">
        <f>'RENAKSI 2025'!G11</f>
        <v>133</v>
      </c>
      <c r="M11" s="53">
        <v>133</v>
      </c>
      <c r="N11" s="53">
        <f t="shared" si="1"/>
        <v>100</v>
      </c>
      <c r="O11" s="53"/>
      <c r="P11" s="273"/>
      <c r="Q11" s="323" t="str">
        <f>'TABEL PRO-KE-SUB RENSTRA'!E12</f>
        <v>Pemberdayaan Lembaga Kemasyarakatan Tingkat Kecamatan</v>
      </c>
      <c r="R11" s="324"/>
      <c r="S11" s="273"/>
      <c r="T11" s="323" t="str">
        <f>'TABEL PRO-KE-SUB RENSTRA'!K12</f>
        <v>Jumlah Lembaga Kemasyarakatan Tingkat Kecamatan yang diberdayakan</v>
      </c>
      <c r="U11" s="324"/>
      <c r="V11" s="312">
        <f>IF('RENAKSI 2025'!V11="","",'RENAKSI 2025'!V11)</f>
        <v>133</v>
      </c>
      <c r="W11" s="40">
        <v>133</v>
      </c>
      <c r="X11" s="200">
        <f t="shared" si="2"/>
        <v>1</v>
      </c>
      <c r="Y11" s="54">
        <f>'RENAKSI 2025'!X11</f>
        <v>2850201950</v>
      </c>
      <c r="Z11" s="208">
        <f>Z12</f>
        <v>1152699995</v>
      </c>
      <c r="AA11" s="204">
        <f t="shared" si="3"/>
        <v>40.442748100709146</v>
      </c>
      <c r="AB11" s="52">
        <f>'RENAKSI 2025'!Z11</f>
        <v>0</v>
      </c>
      <c r="AC11" s="52"/>
      <c r="AD11" s="52"/>
    </row>
    <row r="12" spans="1:30" s="32" customFormat="1" ht="34.5" x14ac:dyDescent="0.35">
      <c r="A12" s="222"/>
      <c r="B12" s="275"/>
      <c r="C12" s="274"/>
      <c r="D12" s="275"/>
      <c r="E12" s="275"/>
      <c r="F12" s="52"/>
      <c r="G12" s="218">
        <f>'RENAKSI 2025'!G12</f>
        <v>1</v>
      </c>
      <c r="H12" s="53">
        <v>1</v>
      </c>
      <c r="I12" s="53">
        <f t="shared" si="0"/>
        <v>100</v>
      </c>
      <c r="J12" s="40">
        <f>'RENAKSI 2025'!J12</f>
        <v>0</v>
      </c>
      <c r="K12" s="276">
        <f>'RENAKSI 2025'!K12</f>
        <v>0</v>
      </c>
      <c r="L12" s="53">
        <f>'RENAKSI 2025'!G12</f>
        <v>1</v>
      </c>
      <c r="M12" s="53">
        <v>1</v>
      </c>
      <c r="N12" s="53">
        <f t="shared" si="1"/>
        <v>100</v>
      </c>
      <c r="O12" s="53"/>
      <c r="P12" s="273"/>
      <c r="Q12" s="273"/>
      <c r="R12" s="45" t="str">
        <f>'TABEL PRO-KE-SUB RENSTRA'!F13</f>
        <v>Sub Kegiatan Penyelenggaraan Lembaga Kemasyarakatan</v>
      </c>
      <c r="S12" s="273"/>
      <c r="T12" s="273"/>
      <c r="U12" s="45" t="str">
        <f>'TABEL PRO-KE-SUB RENSTRA'!L13</f>
        <v>Jumlah      Lembaga      Kemasyarakatan      yang
Diselenggarakan</v>
      </c>
      <c r="V12" s="312">
        <f>IF('RENAKSI 2025'!V12="","",'RENAKSI 2025'!V12)</f>
        <v>1</v>
      </c>
      <c r="W12" s="40">
        <v>1</v>
      </c>
      <c r="X12" s="200">
        <f t="shared" si="2"/>
        <v>1</v>
      </c>
      <c r="Y12" s="54">
        <v>2844120000</v>
      </c>
      <c r="Z12" s="208">
        <v>1152699995</v>
      </c>
      <c r="AA12" s="204">
        <f t="shared" si="3"/>
        <v>40.529232064751135</v>
      </c>
      <c r="AB12" s="52" t="str">
        <f>'RENAKSI 2025'!Z12</f>
        <v>Tata Pemerintahan dan Ketertiban Umum</v>
      </c>
      <c r="AC12" s="52"/>
      <c r="AD12" s="52"/>
    </row>
    <row r="13" spans="1:30" s="32" customFormat="1" ht="37" customHeight="1" x14ac:dyDescent="0.35">
      <c r="A13" s="222">
        <f>'TABEL TUSAR RENSTRA'!B7</f>
        <v>1.2</v>
      </c>
      <c r="B13" s="275" t="str">
        <f>'TABEL TUSAR RENSTRA'!C7</f>
        <v>Meningkatnya kualitas Layanan publik yang transparan dan akuntabel di Kecamatan dan Kelurahan</v>
      </c>
      <c r="C13" s="274"/>
      <c r="D13" s="275">
        <f>'TABEL TUSAR RENSTRA'!E7</f>
        <v>1.2</v>
      </c>
      <c r="E13" s="275" t="str">
        <f>'TABEL TUSAR RENSTRA'!F7</f>
        <v>Nilai Survey Kepuasan Masyarakat</v>
      </c>
      <c r="F13" s="52" t="str">
        <f>'TABEL TUSAR RENSTRA'!G7</f>
        <v>IKM</v>
      </c>
      <c r="G13" s="203">
        <f>'RENAKSI 2025'!G13</f>
        <v>0</v>
      </c>
      <c r="H13" s="201">
        <v>0.45</v>
      </c>
      <c r="I13" s="201" t="e">
        <f>H13/G13</f>
        <v>#DIV/0!</v>
      </c>
      <c r="J13" s="40">
        <f>'RENAKSI 2025'!J13</f>
        <v>0</v>
      </c>
      <c r="K13" s="276">
        <f>'RENAKSI 2025'!K13</f>
        <v>0</v>
      </c>
      <c r="L13" s="53">
        <f>'RENAKSI 2025'!G13</f>
        <v>0</v>
      </c>
      <c r="M13" s="201">
        <v>0.45</v>
      </c>
      <c r="N13" s="204" t="e">
        <f t="shared" si="1"/>
        <v>#DIV/0!</v>
      </c>
      <c r="O13" s="53"/>
      <c r="P13" s="436"/>
      <c r="Q13" s="437"/>
      <c r="R13" s="438"/>
      <c r="S13" s="436"/>
      <c r="T13" s="437"/>
      <c r="U13" s="438"/>
      <c r="V13" s="312" t="str">
        <f>IF('RENAKSI 2025'!V13="","",'RENAKSI 2025'!V13)</f>
        <v/>
      </c>
      <c r="W13" s="215">
        <v>45</v>
      </c>
      <c r="X13" s="200" t="e">
        <f t="shared" si="2"/>
        <v>#VALUE!</v>
      </c>
      <c r="Y13" s="54"/>
      <c r="Z13" s="208"/>
      <c r="AA13" s="204"/>
      <c r="AB13" s="52"/>
      <c r="AC13" s="52"/>
      <c r="AD13" s="52"/>
    </row>
    <row r="14" spans="1:30" s="32" customFormat="1" ht="25.5" customHeight="1" x14ac:dyDescent="0.35">
      <c r="A14" s="222"/>
      <c r="B14" s="275"/>
      <c r="C14" s="274"/>
      <c r="D14" s="275"/>
      <c r="E14" s="275"/>
      <c r="F14" s="52"/>
      <c r="G14" s="218">
        <f>'RENAKSI 2025'!G14</f>
        <v>40</v>
      </c>
      <c r="H14" s="53">
        <v>40</v>
      </c>
      <c r="I14" s="53">
        <f t="shared" si="0"/>
        <v>100</v>
      </c>
      <c r="J14" s="40">
        <f>'RENAKSI 2025'!J14</f>
        <v>0</v>
      </c>
      <c r="K14" s="276">
        <f>'RENAKSI 2025'!K14</f>
        <v>0</v>
      </c>
      <c r="L14" s="53">
        <f>'RENAKSI 2025'!G14</f>
        <v>40</v>
      </c>
      <c r="M14" s="53">
        <v>40</v>
      </c>
      <c r="N14" s="53">
        <f t="shared" si="1"/>
        <v>100</v>
      </c>
      <c r="O14" s="53"/>
      <c r="P14" s="462" t="str">
        <f>'TABEL PRO-KE-SUB RENSTRA'!D15</f>
        <v>Program Penyelenggaraan Pemerintahan Dan Pelayanan Publik</v>
      </c>
      <c r="Q14" s="323"/>
      <c r="R14" s="324"/>
      <c r="S14" s="462" t="str">
        <f>'TABEL PRO-KE-SUB RENSTRA'!J15</f>
        <v>Presentase tingkat layanan</v>
      </c>
      <c r="T14" s="323"/>
      <c r="U14" s="324"/>
      <c r="V14" s="307">
        <f>IF('RENAKSI 2025'!V14="","",'RENAKSI 2025'!V14)</f>
        <v>0.9</v>
      </c>
      <c r="W14" s="205">
        <v>0.4</v>
      </c>
      <c r="X14" s="200">
        <f t="shared" si="2"/>
        <v>0.44444444444444448</v>
      </c>
      <c r="Y14" s="54">
        <f>'RENAKSI 2025'!X14</f>
        <v>1472836229</v>
      </c>
      <c r="Z14" s="208">
        <f>Z15+Z17</f>
        <v>607051000</v>
      </c>
      <c r="AA14" s="204">
        <f>Z14/Y14*100</f>
        <v>41.216463042341417</v>
      </c>
      <c r="AB14" s="52"/>
      <c r="AC14" s="52"/>
      <c r="AD14" s="52"/>
    </row>
    <row r="15" spans="1:30" s="32" customFormat="1" ht="37.5" customHeight="1" x14ac:dyDescent="0.35">
      <c r="A15" s="222"/>
      <c r="B15" s="275"/>
      <c r="C15" s="274"/>
      <c r="D15" s="275"/>
      <c r="E15" s="275"/>
      <c r="F15" s="52"/>
      <c r="G15" s="218">
        <f>'RENAKSI 2025'!G17</f>
        <v>9</v>
      </c>
      <c r="H15" s="53">
        <v>9</v>
      </c>
      <c r="I15" s="53">
        <f t="shared" si="0"/>
        <v>100</v>
      </c>
      <c r="J15" s="40">
        <f>'RENAKSI 2025'!J17</f>
        <v>0</v>
      </c>
      <c r="K15" s="276">
        <f>'RENAKSI 2025'!K17</f>
        <v>0</v>
      </c>
      <c r="L15" s="53">
        <f>'RENAKSI 2025'!G17</f>
        <v>9</v>
      </c>
      <c r="M15" s="53">
        <v>9</v>
      </c>
      <c r="N15" s="53">
        <f t="shared" si="1"/>
        <v>100</v>
      </c>
      <c r="O15" s="53"/>
      <c r="P15" s="273"/>
      <c r="Q15" s="323" t="str">
        <f>'TABEL PRO-KE-SUB RENSTRA'!E18</f>
        <v>Kegiatan Koordinasi Pemeliharaan Prasarana dan Sarana Pelayanan Umum</v>
      </c>
      <c r="R15" s="324"/>
      <c r="S15" s="273"/>
      <c r="T15" s="323" t="str">
        <f>'TABEL PRO-KE-SUB RENSTRA'!K18</f>
        <v>Terlaksananya Koordinasi</v>
      </c>
      <c r="U15" s="324"/>
      <c r="V15" s="312">
        <f>IF('RENAKSI 2025'!V15="","",'RENAKSI 2025'!V15)</f>
        <v>9</v>
      </c>
      <c r="W15" s="40">
        <v>9</v>
      </c>
      <c r="X15" s="200">
        <f t="shared" si="2"/>
        <v>1</v>
      </c>
      <c r="Y15" s="54">
        <f>'RENAKSI 2025'!X17</f>
        <v>186555800</v>
      </c>
      <c r="Z15" s="208">
        <f>Z16</f>
        <v>83581050</v>
      </c>
      <c r="AA15" s="204">
        <f t="shared" ref="AA15:AA18" si="4">Z15/Y15*100</f>
        <v>44.802171789888071</v>
      </c>
      <c r="AB15" s="52"/>
      <c r="AC15" s="52"/>
      <c r="AD15" s="52"/>
    </row>
    <row r="16" spans="1:30" s="32" customFormat="1" ht="92" x14ac:dyDescent="0.35">
      <c r="A16" s="222"/>
      <c r="B16" s="275"/>
      <c r="C16" s="274"/>
      <c r="D16" s="275"/>
      <c r="E16" s="275"/>
      <c r="F16" s="52"/>
      <c r="G16" s="218">
        <f>'RENAKSI 2025'!G18</f>
        <v>340</v>
      </c>
      <c r="H16" s="53">
        <v>340</v>
      </c>
      <c r="I16" s="53">
        <f t="shared" si="0"/>
        <v>100</v>
      </c>
      <c r="J16" s="40">
        <f>'RENAKSI 2025'!J18</f>
        <v>0</v>
      </c>
      <c r="K16" s="276">
        <f>'RENAKSI 2025'!K18</f>
        <v>0</v>
      </c>
      <c r="L16" s="53">
        <f>'RENAKSI 2025'!G18</f>
        <v>340</v>
      </c>
      <c r="M16" s="53">
        <v>340</v>
      </c>
      <c r="N16" s="53">
        <f t="shared" si="1"/>
        <v>100</v>
      </c>
      <c r="O16" s="53"/>
      <c r="P16" s="273"/>
      <c r="Q16" s="273"/>
      <c r="R16" s="45" t="str">
        <f>'TABEL PRO-KE-SUB RENSTRA'!F19</f>
        <v>Sub Kegiatan Koordinasi/Sinergi dengan Perangkat Daerah dan/atau Instansi Vertikal yang terkait dalam Pemeliharaan Sarana dan Prasarana Pelayanan Umum</v>
      </c>
      <c r="S16" s="273"/>
      <c r="T16" s="273"/>
      <c r="U16" s="45" t="str">
        <f>'TABEL PRO-KE-SUB RENSTRA'!L19</f>
        <v>Jumlah Dokumen Koordinasi/Sinergi dengan Perangkat Daerah dan/atau  Instansi  Vertikal yang Terkait dalam Pemeliharaan Sarana dan Prasarana Pelayanan Umum</v>
      </c>
      <c r="V16" s="312">
        <f>IF('RENAKSI 2025'!V16="","",'RENAKSI 2025'!V16)</f>
        <v>90</v>
      </c>
      <c r="W16" s="40">
        <v>340</v>
      </c>
      <c r="X16" s="200">
        <f t="shared" si="2"/>
        <v>3.7777777777777777</v>
      </c>
      <c r="Y16" s="54">
        <v>172958300</v>
      </c>
      <c r="Z16" s="208">
        <v>83581050</v>
      </c>
      <c r="AA16" s="204">
        <f t="shared" si="4"/>
        <v>48.324393798967726</v>
      </c>
      <c r="AB16" s="52" t="str">
        <f>'RENAKSI 2025'!Z18</f>
        <v>Seksi Tata Pemerintahan dan Ketertiban Umum</v>
      </c>
      <c r="AC16" s="52"/>
      <c r="AD16" s="52"/>
    </row>
    <row r="17" spans="1:30" s="32" customFormat="1" ht="37.5" customHeight="1" x14ac:dyDescent="0.35">
      <c r="A17" s="222"/>
      <c r="B17" s="275"/>
      <c r="C17" s="274"/>
      <c r="D17" s="275"/>
      <c r="E17" s="275"/>
      <c r="F17" s="52"/>
      <c r="G17" s="218">
        <f>'RENAKSI 2025'!G19</f>
        <v>6</v>
      </c>
      <c r="H17" s="53">
        <v>6</v>
      </c>
      <c r="I17" s="53">
        <f t="shared" si="0"/>
        <v>100</v>
      </c>
      <c r="J17" s="40">
        <f>'RENAKSI 2025'!J19</f>
        <v>0</v>
      </c>
      <c r="K17" s="276">
        <f>'RENAKSI 2025'!K19</f>
        <v>0</v>
      </c>
      <c r="L17" s="53">
        <f>'RENAKSI 2025'!G19</f>
        <v>6</v>
      </c>
      <c r="M17" s="53">
        <v>6</v>
      </c>
      <c r="N17" s="53">
        <f t="shared" si="1"/>
        <v>100</v>
      </c>
      <c r="O17" s="53"/>
      <c r="P17" s="273"/>
      <c r="Q17" s="323" t="str">
        <f>'TABEL PRO-KE-SUB RENSTRA'!E20</f>
        <v>Kegiatan Pelaksanaan Urusan Pemerintahan yang Dilimpahkan kepada Camat</v>
      </c>
      <c r="R17" s="324"/>
      <c r="S17" s="273"/>
      <c r="T17" s="323" t="str">
        <f>'TABEL PRO-KE-SUB RENSTRA'!K20</f>
        <v>Terlaksananya Pelimpahan urusan pemerintahan</v>
      </c>
      <c r="U17" s="324"/>
      <c r="V17" s="312">
        <f>IF('RENAKSI 2025'!V17="","",'RENAKSI 2025'!V17)</f>
        <v>9</v>
      </c>
      <c r="W17" s="40">
        <v>6</v>
      </c>
      <c r="X17" s="200">
        <f t="shared" si="2"/>
        <v>0.66666666666666663</v>
      </c>
      <c r="Y17" s="54">
        <f>'RENAKSI 2025'!X19</f>
        <v>1286280429</v>
      </c>
      <c r="Z17" s="208">
        <f>Z18</f>
        <v>523469950</v>
      </c>
      <c r="AA17" s="204">
        <f t="shared" si="4"/>
        <v>40.696409445253245</v>
      </c>
      <c r="AB17" s="52"/>
      <c r="AC17" s="52"/>
      <c r="AD17" s="52"/>
    </row>
    <row r="18" spans="1:30" s="32" customFormat="1" ht="46" x14ac:dyDescent="0.35">
      <c r="A18" s="222"/>
      <c r="B18" s="275"/>
      <c r="C18" s="274"/>
      <c r="D18" s="275"/>
      <c r="E18" s="275"/>
      <c r="F18" s="52"/>
      <c r="G18" s="218">
        <f>'RENAKSI 2025'!G20</f>
        <v>50</v>
      </c>
      <c r="H18" s="53">
        <v>50</v>
      </c>
      <c r="I18" s="53">
        <f t="shared" si="0"/>
        <v>100</v>
      </c>
      <c r="J18" s="40">
        <f>'RENAKSI 2025'!J20</f>
        <v>0</v>
      </c>
      <c r="K18" s="276">
        <f>'RENAKSI 2025'!K20</f>
        <v>0</v>
      </c>
      <c r="L18" s="53">
        <f>'RENAKSI 2025'!G20</f>
        <v>50</v>
      </c>
      <c r="M18" s="53">
        <v>50</v>
      </c>
      <c r="N18" s="53">
        <f t="shared" si="1"/>
        <v>100</v>
      </c>
      <c r="O18" s="53"/>
      <c r="P18" s="273"/>
      <c r="Q18" s="273"/>
      <c r="R18" s="45" t="str">
        <f>'TABEL PRO-KE-SUB RENSTRA'!F21</f>
        <v>Sub Kegiatan Pelaksanaan Urusan Pemerintahan yang terkait dengan Kewenangan Lain yang Dilimpahkan</v>
      </c>
      <c r="S18" s="273"/>
      <c r="T18" s="273"/>
      <c r="U18" s="45" t="str">
        <f>'TABEL PRO-KE-SUB RENSTRA'!L21</f>
        <v>Jumlah  Laporan Pelaksanaan  Kewenangan Lain yang Dilimpahkan</v>
      </c>
      <c r="V18" s="312">
        <f>IF('RENAKSI 2025'!V18="","",'RENAKSI 2025'!V18)</f>
        <v>680</v>
      </c>
      <c r="W18" s="40">
        <v>50</v>
      </c>
      <c r="X18" s="200">
        <f t="shared" si="2"/>
        <v>7.3529411764705885E-2</v>
      </c>
      <c r="Y18" s="54">
        <v>1147200123</v>
      </c>
      <c r="Z18" s="208">
        <v>523469950</v>
      </c>
      <c r="AA18" s="204">
        <f t="shared" si="4"/>
        <v>45.630220874723534</v>
      </c>
      <c r="AB18" s="52" t="str">
        <f>'RENAKSI 2025'!Z20</f>
        <v>Seksi Sosial</v>
      </c>
      <c r="AC18" s="52"/>
      <c r="AD18" s="52"/>
    </row>
    <row r="19" spans="1:30" s="32" customFormat="1" ht="37" customHeight="1" x14ac:dyDescent="0.35">
      <c r="A19" s="222"/>
      <c r="B19" s="275"/>
      <c r="C19" s="274"/>
      <c r="D19" s="275"/>
      <c r="E19" s="275"/>
      <c r="F19" s="52"/>
      <c r="G19" s="218">
        <f>'RENAKSI 2025'!G21</f>
        <v>8</v>
      </c>
      <c r="H19" s="53">
        <v>8</v>
      </c>
      <c r="I19" s="53">
        <f t="shared" si="0"/>
        <v>100</v>
      </c>
      <c r="J19" s="40">
        <f>'RENAKSI 2025'!J21</f>
        <v>0</v>
      </c>
      <c r="K19" s="276">
        <f>'RENAKSI 2025'!K21</f>
        <v>0</v>
      </c>
      <c r="L19" s="53">
        <f>'RENAKSI 2025'!G21</f>
        <v>8</v>
      </c>
      <c r="M19" s="53">
        <v>8</v>
      </c>
      <c r="N19" s="53">
        <f t="shared" si="1"/>
        <v>100</v>
      </c>
      <c r="O19" s="53"/>
      <c r="P19" s="462" t="str">
        <f>'TABEL PRO-KE-SUB RENSTRA'!D22</f>
        <v>Program Koordinasi Ketentraman Dan Ketertiban Umum</v>
      </c>
      <c r="Q19" s="323"/>
      <c r="R19" s="324"/>
      <c r="S19" s="462" t="str">
        <f>'TABEL PRO-KE-SUB RENSTRA'!J22</f>
        <v>Persentase penurunan tingkat pelanggaran ketenteraman ketertiban umum</v>
      </c>
      <c r="T19" s="323"/>
      <c r="U19" s="324"/>
      <c r="V19" s="312">
        <f>IF('RENAKSI 2025'!V19="","",'RENAKSI 2025'!V19)</f>
        <v>6</v>
      </c>
      <c r="W19" s="40">
        <v>8</v>
      </c>
      <c r="X19" s="200">
        <f t="shared" si="2"/>
        <v>1.3333333333333333</v>
      </c>
      <c r="Y19" s="54">
        <f>'RENAKSI 2025'!X21</f>
        <v>30477000</v>
      </c>
      <c r="Z19" s="208">
        <f>-Y20</f>
        <v>-30477000</v>
      </c>
      <c r="AA19" s="204">
        <f>Z19/Y19*100</f>
        <v>-100</v>
      </c>
      <c r="AB19" s="52"/>
      <c r="AC19" s="52"/>
      <c r="AD19" s="52"/>
    </row>
    <row r="20" spans="1:30" s="32" customFormat="1" ht="34" customHeight="1" x14ac:dyDescent="0.35">
      <c r="A20" s="222"/>
      <c r="B20" s="275"/>
      <c r="C20" s="274"/>
      <c r="D20" s="275"/>
      <c r="E20" s="275"/>
      <c r="F20" s="52"/>
      <c r="G20" s="218">
        <f>'RENAKSI 2025'!G22</f>
        <v>50</v>
      </c>
      <c r="H20" s="53">
        <v>50</v>
      </c>
      <c r="I20" s="53">
        <f t="shared" si="0"/>
        <v>100</v>
      </c>
      <c r="J20" s="40">
        <f>'RENAKSI 2025'!J22</f>
        <v>0</v>
      </c>
      <c r="K20" s="276">
        <f>'RENAKSI 2025'!K22</f>
        <v>0</v>
      </c>
      <c r="L20" s="53">
        <f>'RENAKSI 2025'!G22</f>
        <v>50</v>
      </c>
      <c r="M20" s="53">
        <v>50</v>
      </c>
      <c r="N20" s="53">
        <f t="shared" si="1"/>
        <v>100</v>
      </c>
      <c r="O20" s="53"/>
      <c r="P20" s="273"/>
      <c r="Q20" s="323" t="str">
        <f>'TABEL PRO-KE-SUB RENSTRA'!E23</f>
        <v>Kegiatan Koordinasi Upaya Penyelenggaraan Ketenteraman dan Ketertiban Umum</v>
      </c>
      <c r="R20" s="324"/>
      <c r="S20" s="273"/>
      <c r="T20" s="323" t="str">
        <f>'TABEL PRO-KE-SUB RENSTRA'!K23</f>
        <v>Terselenggaranya Koordinasi Ketentraman dan Ketertiban Umum</v>
      </c>
      <c r="U20" s="324"/>
      <c r="V20" s="312">
        <f>IF('RENAKSI 2025'!V20="","",'RENAKSI 2025'!V20)</f>
        <v>8</v>
      </c>
      <c r="W20" s="40">
        <v>50</v>
      </c>
      <c r="X20" s="200">
        <f t="shared" si="2"/>
        <v>6.25</v>
      </c>
      <c r="Y20" s="54">
        <f>'RENAKSI 2025'!X22</f>
        <v>30477000</v>
      </c>
      <c r="Z20" s="208">
        <f>Z21</f>
        <v>500000</v>
      </c>
      <c r="AA20" s="204">
        <f t="shared" ref="AA20:AA21" si="5">Z20/Y20*100</f>
        <v>1.6405814220559767</v>
      </c>
      <c r="AB20" s="52"/>
      <c r="AC20" s="52"/>
      <c r="AD20" s="52"/>
    </row>
    <row r="21" spans="1:30" s="32" customFormat="1" ht="92" x14ac:dyDescent="0.35">
      <c r="A21" s="222"/>
      <c r="B21" s="275"/>
      <c r="C21" s="274"/>
      <c r="D21" s="275"/>
      <c r="E21" s="275"/>
      <c r="F21" s="52"/>
      <c r="G21" s="218">
        <f>'RENAKSI 2025'!G23</f>
        <v>6</v>
      </c>
      <c r="H21" s="53">
        <v>6</v>
      </c>
      <c r="I21" s="53">
        <f t="shared" si="0"/>
        <v>100</v>
      </c>
      <c r="J21" s="40">
        <f>'RENAKSI 2025'!J23</f>
        <v>0</v>
      </c>
      <c r="K21" s="276">
        <f>'RENAKSI 2025'!K23</f>
        <v>0</v>
      </c>
      <c r="L21" s="53">
        <f>'RENAKSI 2025'!G23</f>
        <v>6</v>
      </c>
      <c r="M21" s="53">
        <v>6</v>
      </c>
      <c r="N21" s="53">
        <f t="shared" si="1"/>
        <v>100</v>
      </c>
      <c r="O21" s="53"/>
      <c r="P21" s="273"/>
      <c r="Q21" s="273"/>
      <c r="R21" s="45" t="str">
        <f>'TABEL PRO-KE-SUB RENSTRA'!F24</f>
        <v>Sub Kegiatan Sinergitas dengan Kepolisian Negara Republik Indonesia, Tentara Nasional Indonesia dan Instansi Vertikal di Wilayah Kecamatan</v>
      </c>
      <c r="S21" s="273"/>
      <c r="T21" s="273"/>
      <c r="U21" s="45" t="str">
        <f>'TABEL PRO-KE-SUB RENSTRA'!L24</f>
        <v>Jumlah Laporan Hasil Sinergitas dengan Kepolisian Negara Republik Indonesia, Tentara Nasional   Indonesia   dan   Instansi   Vertikal   di Wilayah Kecamatan</v>
      </c>
      <c r="V21" s="312">
        <f>IF('RENAKSI 2025'!V21="","",'RENAKSI 2025'!V21)</f>
        <v>10</v>
      </c>
      <c r="W21" s="40">
        <v>6</v>
      </c>
      <c r="X21" s="200">
        <f t="shared" si="2"/>
        <v>0.6</v>
      </c>
      <c r="Y21" s="54">
        <v>12116000</v>
      </c>
      <c r="Z21" s="208">
        <v>500000</v>
      </c>
      <c r="AA21" s="204">
        <f t="shared" si="5"/>
        <v>4.1267745130406075</v>
      </c>
      <c r="AB21" s="52" t="str">
        <f>'RENAKSI 2025'!Z23</f>
        <v>Tata Pemerintahan dan Ketertiban Umum</v>
      </c>
      <c r="AC21" s="52"/>
      <c r="AD21" s="52"/>
    </row>
    <row r="22" spans="1:30" s="32" customFormat="1" ht="35.5" customHeight="1" x14ac:dyDescent="0.35">
      <c r="A22" s="222"/>
      <c r="B22" s="275"/>
      <c r="C22" s="274"/>
      <c r="D22" s="275"/>
      <c r="E22" s="275"/>
      <c r="F22" s="52"/>
      <c r="G22" s="218">
        <f>'RENAKSI 2025'!G24</f>
        <v>4</v>
      </c>
      <c r="H22" s="53">
        <v>4</v>
      </c>
      <c r="I22" s="53">
        <f t="shared" si="0"/>
        <v>100</v>
      </c>
      <c r="J22" s="40">
        <f>'RENAKSI 2025'!J24</f>
        <v>0</v>
      </c>
      <c r="K22" s="276">
        <f>'RENAKSI 2025'!K24</f>
        <v>0</v>
      </c>
      <c r="L22" s="53">
        <f>'RENAKSI 2025'!G24</f>
        <v>4</v>
      </c>
      <c r="M22" s="53">
        <v>4</v>
      </c>
      <c r="N22" s="53">
        <f t="shared" si="1"/>
        <v>100</v>
      </c>
      <c r="O22" s="53"/>
      <c r="P22" s="462" t="str">
        <f>'TABEL PRO-KE-SUB RENSTRA'!D25</f>
        <v>Program Penyelenggaraan Urusan Pemerintahan Umum</v>
      </c>
      <c r="Q22" s="323"/>
      <c r="R22" s="324"/>
      <c r="S22" s="462" t="str">
        <f>'TABEL PRO-KE-SUB RENSTRA'!J25</f>
        <v>Persentase penyelenggaraan urusan pemerintah daerah yang dilaksanakan</v>
      </c>
      <c r="T22" s="323"/>
      <c r="U22" s="324"/>
      <c r="V22" s="312">
        <f>IF('RENAKSI 2025'!V22="","",'RENAKSI 2025'!V22)</f>
        <v>1</v>
      </c>
      <c r="W22" s="40">
        <v>4</v>
      </c>
      <c r="X22" s="200">
        <f t="shared" si="2"/>
        <v>4</v>
      </c>
      <c r="Y22" s="54">
        <f>'RENAKSI 2025'!X24</f>
        <v>54388650</v>
      </c>
      <c r="Z22" s="208">
        <f>Z23</f>
        <v>0</v>
      </c>
      <c r="AA22" s="204">
        <f>Z22/Y22*100</f>
        <v>0</v>
      </c>
      <c r="AB22" s="52"/>
      <c r="AC22" s="52"/>
      <c r="AD22" s="52"/>
    </row>
    <row r="23" spans="1:30" s="32" customFormat="1" ht="36.5" customHeight="1" x14ac:dyDescent="0.35">
      <c r="A23" s="222"/>
      <c r="B23" s="275"/>
      <c r="C23" s="274"/>
      <c r="D23" s="275"/>
      <c r="E23" s="275"/>
      <c r="F23" s="52"/>
      <c r="G23" s="218">
        <f>'RENAKSI 2025'!G25</f>
        <v>1</v>
      </c>
      <c r="H23" s="53">
        <v>1</v>
      </c>
      <c r="I23" s="53">
        <f t="shared" si="0"/>
        <v>100</v>
      </c>
      <c r="J23" s="40">
        <f>'RENAKSI 2025'!J25</f>
        <v>0</v>
      </c>
      <c r="K23" s="276">
        <f>'RENAKSI 2025'!K25</f>
        <v>0</v>
      </c>
      <c r="L23" s="53">
        <f>'RENAKSI 2025'!G25</f>
        <v>1</v>
      </c>
      <c r="M23" s="53">
        <v>1</v>
      </c>
      <c r="N23" s="53">
        <f t="shared" si="1"/>
        <v>100</v>
      </c>
      <c r="O23" s="53"/>
      <c r="P23" s="273"/>
      <c r="Q23" s="323" t="str">
        <f>'TABEL PRO-KE-SUB RENSTRA'!E26</f>
        <v>Kegiatan Penyelenggaraan Urusan Pemerintahan Umum sesuai Penugasan Kepala Daerah</v>
      </c>
      <c r="R23" s="324"/>
      <c r="S23" s="273"/>
      <c r="T23" s="323" t="str">
        <f>'TABEL PRO-KE-SUB RENSTRA'!K26</f>
        <v xml:space="preserve">Terselenggaranya Urusan Pemerintahan Umum </v>
      </c>
      <c r="U23" s="324"/>
      <c r="V23" s="312">
        <f>IF('RENAKSI 2025'!V23="","",'RENAKSI 2025'!V23)</f>
        <v>12</v>
      </c>
      <c r="W23" s="40">
        <v>1</v>
      </c>
      <c r="X23" s="200">
        <f t="shared" si="2"/>
        <v>8.3333333333333329E-2</v>
      </c>
      <c r="Y23" s="54">
        <f>'RENAKSI 2025'!X25</f>
        <v>54388650</v>
      </c>
      <c r="Z23" s="208">
        <f>Z24+Z25</f>
        <v>0</v>
      </c>
      <c r="AA23" s="204">
        <f t="shared" ref="AA23:AA25" si="6">Z23/Y23*100</f>
        <v>0</v>
      </c>
      <c r="AB23" s="52"/>
      <c r="AC23" s="52"/>
      <c r="AD23" s="52"/>
    </row>
    <row r="24" spans="1:30" s="32" customFormat="1" ht="103.5" x14ac:dyDescent="0.35">
      <c r="A24" s="222"/>
      <c r="B24" s="275"/>
      <c r="C24" s="274"/>
      <c r="D24" s="275"/>
      <c r="E24" s="275"/>
      <c r="F24" s="52"/>
      <c r="G24" s="218">
        <f>'RENAKSI 2025'!G26</f>
        <v>200</v>
      </c>
      <c r="H24" s="53">
        <v>100</v>
      </c>
      <c r="I24" s="53">
        <f t="shared" si="0"/>
        <v>50</v>
      </c>
      <c r="J24" s="40">
        <f>'RENAKSI 2025'!J26</f>
        <v>0</v>
      </c>
      <c r="K24" s="276">
        <f>'RENAKSI 2025'!K26</f>
        <v>0</v>
      </c>
      <c r="L24" s="53">
        <f>'RENAKSI 2025'!G26</f>
        <v>200</v>
      </c>
      <c r="M24" s="53">
        <v>100</v>
      </c>
      <c r="N24" s="53">
        <f t="shared" si="1"/>
        <v>50</v>
      </c>
      <c r="O24" s="53"/>
      <c r="P24" s="273"/>
      <c r="Q24" s="273"/>
      <c r="R24" s="45" t="str">
        <f>'TABEL PRO-KE-SUB RENSTRA'!F27</f>
        <v>Sub Kegiatan Pembinaan Keurukunan antarsuku dan intrasuku, Umat Beragama, Ras dan Golongan lainnya guna mewujudkan Stabilitas Keamanan Lokal, Regional dan Nasional</v>
      </c>
      <c r="S24" s="273"/>
      <c r="T24" s="273"/>
      <c r="U24" s="45" t="str">
        <f>'TABEL PRO-KE-SUB RENSTRA'!L27</f>
        <v>Jumlah Orang yang Mengikuti Pembinaan Kerukunan Antar Suku dan Intra Suku , Umat Beragama, Ras, dan Golongan Lainnya Guna Mewujudkan Stabilitas     Keamanan     Lokal,
Regional, dan Nasional</v>
      </c>
      <c r="V24" s="312">
        <f>IF('RENAKSI 2025'!V24="","",'RENAKSI 2025'!V24)</f>
        <v>100</v>
      </c>
      <c r="W24" s="40">
        <v>100</v>
      </c>
      <c r="X24" s="200">
        <f t="shared" si="2"/>
        <v>1</v>
      </c>
      <c r="Y24" s="54">
        <v>0</v>
      </c>
      <c r="Z24" s="208">
        <v>0</v>
      </c>
      <c r="AA24" s="204" t="e">
        <f t="shared" si="6"/>
        <v>#DIV/0!</v>
      </c>
      <c r="AB24" s="52" t="str">
        <f>'RENAKSI 2025'!Z26</f>
        <v>Seksi Sosial</v>
      </c>
      <c r="AC24" s="52"/>
      <c r="AD24" s="52"/>
    </row>
    <row r="25" spans="1:30" s="32" customFormat="1" ht="46.5" thickBot="1" x14ac:dyDescent="0.4">
      <c r="A25" s="222"/>
      <c r="B25" s="275"/>
      <c r="C25" s="274"/>
      <c r="D25" s="275"/>
      <c r="E25" s="275"/>
      <c r="F25" s="52"/>
      <c r="G25" s="218">
        <f>'RENAKSI 2025'!G27</f>
        <v>1</v>
      </c>
      <c r="H25" s="53">
        <v>50</v>
      </c>
      <c r="I25" s="53">
        <f t="shared" si="0"/>
        <v>5000</v>
      </c>
      <c r="J25" s="40">
        <f>'RENAKSI 2025'!J27</f>
        <v>0</v>
      </c>
      <c r="K25" s="276">
        <f>'RENAKSI 2025'!K27</f>
        <v>0</v>
      </c>
      <c r="L25" s="53">
        <f>'RENAKSI 2025'!G27</f>
        <v>1</v>
      </c>
      <c r="M25" s="53">
        <v>50</v>
      </c>
      <c r="N25" s="53">
        <f t="shared" si="1"/>
        <v>5000</v>
      </c>
      <c r="O25" s="53"/>
      <c r="P25" s="273"/>
      <c r="Q25" s="273"/>
      <c r="R25" s="45" t="str">
        <f>'TABEL PRO-KE-SUB RENSTRA'!F28</f>
        <v>Sub Kegiatan Pelaksanaan Tugas Forum Koordinasi Pimpinan di Kecamatan</v>
      </c>
      <c r="S25" s="273"/>
      <c r="T25" s="273"/>
      <c r="U25" s="45" t="str">
        <f>'TABEL PRO-KE-SUB RENSTRA'!L28</f>
        <v>Jumlah   Dokumen   Tugas   Forum   Koordinasi Pimpinan di Kecamatan</v>
      </c>
      <c r="V25" s="313">
        <f>IF('RENAKSI 2025'!V25="","",'RENAKSI 2025'!V25)</f>
        <v>2</v>
      </c>
      <c r="W25" s="40">
        <v>50</v>
      </c>
      <c r="X25" s="200">
        <f>W25/V25</f>
        <v>25</v>
      </c>
      <c r="Y25" s="54">
        <v>1600000</v>
      </c>
      <c r="Z25" s="208">
        <v>0</v>
      </c>
      <c r="AA25" s="204">
        <f t="shared" si="6"/>
        <v>0</v>
      </c>
      <c r="AB25" s="52" t="str">
        <f>'RENAKSI 2025'!Z27</f>
        <v>Tata Pemerintahan dan Ketertiban Umum</v>
      </c>
      <c r="AC25" s="52"/>
      <c r="AD25" s="52"/>
    </row>
    <row r="26" spans="1:30" s="4" customFormat="1" ht="12" thickTop="1" x14ac:dyDescent="0.25">
      <c r="A26" s="68"/>
      <c r="B26" s="50"/>
      <c r="C26" s="50"/>
      <c r="D26" s="50"/>
      <c r="E26" s="50"/>
      <c r="F26" s="55"/>
      <c r="G26" s="41"/>
      <c r="H26" s="41"/>
      <c r="I26" s="41"/>
      <c r="J26" s="41"/>
      <c r="K26" s="55"/>
      <c r="L26" s="41"/>
      <c r="M26" s="41"/>
      <c r="N26" s="41"/>
      <c r="O26" s="41"/>
      <c r="P26" s="50"/>
      <c r="Q26" s="50"/>
      <c r="R26" s="55"/>
      <c r="S26" s="50"/>
      <c r="T26" s="50"/>
      <c r="U26" s="55"/>
      <c r="V26" s="41"/>
      <c r="W26" s="41"/>
      <c r="X26" s="41"/>
      <c r="Y26" s="41"/>
      <c r="Z26" s="209"/>
      <c r="AA26" s="41"/>
      <c r="AB26" s="41"/>
      <c r="AC26" s="41"/>
      <c r="AD26" s="41"/>
    </row>
    <row r="27" spans="1:30" s="4" customFormat="1" ht="14.5" customHeight="1" x14ac:dyDescent="0.25">
      <c r="A27" s="6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209"/>
      <c r="AA27" s="41"/>
      <c r="AB27" s="41"/>
      <c r="AC27" s="388" t="s">
        <v>242</v>
      </c>
      <c r="AD27" s="388"/>
    </row>
    <row r="28" spans="1:30" s="4" customFormat="1" ht="14.5" customHeight="1" x14ac:dyDescent="0.25">
      <c r="A28" s="6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209"/>
      <c r="AA28" s="41"/>
      <c r="AB28" s="41"/>
      <c r="AC28" s="388" t="s">
        <v>59</v>
      </c>
      <c r="AD28" s="388"/>
    </row>
    <row r="29" spans="1:30" s="4" customFormat="1" ht="11.5" x14ac:dyDescent="0.25">
      <c r="A29" s="6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209"/>
      <c r="AA29" s="41"/>
      <c r="AB29" s="41"/>
      <c r="AC29" s="41"/>
      <c r="AD29" s="41"/>
    </row>
    <row r="30" spans="1:30" s="4" customFormat="1" ht="11.5" x14ac:dyDescent="0.25">
      <c r="A30" s="6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209"/>
      <c r="AA30" s="41"/>
      <c r="AB30" s="41"/>
      <c r="AC30" s="41"/>
      <c r="AD30" s="41"/>
    </row>
    <row r="31" spans="1:30" s="4" customFormat="1" ht="11.5" x14ac:dyDescent="0.25">
      <c r="A31" s="6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209"/>
      <c r="AA31" s="41"/>
      <c r="AB31" s="41"/>
      <c r="AC31" s="41"/>
      <c r="AD31" s="41"/>
    </row>
    <row r="32" spans="1:30" s="4" customFormat="1" ht="11.5" x14ac:dyDescent="0.25">
      <c r="A32" s="6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209"/>
      <c r="AA32" s="41"/>
      <c r="AB32" s="41"/>
      <c r="AC32" s="41"/>
      <c r="AD32" s="41"/>
    </row>
    <row r="33" spans="1:30" s="4" customFormat="1" ht="11.5" x14ac:dyDescent="0.25">
      <c r="A33" s="429" t="s">
        <v>57</v>
      </c>
      <c r="B33" s="429"/>
      <c r="C33" s="429"/>
      <c r="D33" s="429"/>
      <c r="E33" s="429"/>
      <c r="F33" s="459"/>
      <c r="G33" s="56"/>
      <c r="H33" s="57"/>
      <c r="I33" s="57"/>
      <c r="J33" s="41"/>
      <c r="K33" s="50"/>
      <c r="L33" s="57"/>
      <c r="M33" s="57"/>
      <c r="N33" s="57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209"/>
      <c r="AA33" s="41"/>
      <c r="AB33" s="41"/>
      <c r="AC33" s="389" t="s">
        <v>121</v>
      </c>
      <c r="AD33" s="389"/>
    </row>
    <row r="34" spans="1:30" s="7" customFormat="1" ht="14.5" customHeight="1" x14ac:dyDescent="0.35">
      <c r="A34" s="75" t="s">
        <v>0</v>
      </c>
      <c r="B34" s="164" t="s">
        <v>6</v>
      </c>
      <c r="C34" s="428" t="s">
        <v>4</v>
      </c>
      <c r="D34" s="429"/>
      <c r="E34" s="459"/>
      <c r="F34" s="277" t="s">
        <v>5</v>
      </c>
      <c r="G34" s="56"/>
      <c r="H34" s="57"/>
      <c r="I34" s="57"/>
      <c r="J34" s="147"/>
      <c r="K34" s="278"/>
      <c r="L34" s="57"/>
      <c r="M34" s="57"/>
      <c r="N34" s="5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210"/>
      <c r="AA34" s="147"/>
      <c r="AB34" s="147"/>
      <c r="AC34" s="390" t="s">
        <v>122</v>
      </c>
      <c r="AD34" s="390"/>
    </row>
    <row r="35" spans="1:30" s="5" customFormat="1" ht="22" customHeight="1" x14ac:dyDescent="0.35">
      <c r="A35" s="159">
        <v>1</v>
      </c>
      <c r="B35" s="165" t="s">
        <v>184</v>
      </c>
      <c r="C35" s="430" t="s">
        <v>115</v>
      </c>
      <c r="D35" s="431"/>
      <c r="E35" s="432"/>
      <c r="F35" s="145"/>
      <c r="G35" s="58"/>
      <c r="H35" s="58"/>
      <c r="I35" s="58"/>
      <c r="J35" s="43"/>
      <c r="L35" s="58"/>
      <c r="M35" s="58"/>
      <c r="N35" s="58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211"/>
      <c r="AA35" s="43"/>
      <c r="AB35" s="43"/>
      <c r="AC35" s="43"/>
      <c r="AD35" s="43"/>
    </row>
    <row r="36" spans="1:30" s="5" customFormat="1" ht="22" customHeight="1" x14ac:dyDescent="0.35">
      <c r="A36" s="159">
        <v>2</v>
      </c>
      <c r="B36" s="165" t="s">
        <v>185</v>
      </c>
      <c r="C36" s="430" t="s">
        <v>116</v>
      </c>
      <c r="D36" s="431"/>
      <c r="E36" s="432"/>
      <c r="F36" s="145"/>
      <c r="G36" s="58"/>
      <c r="H36" s="58"/>
      <c r="I36" s="58"/>
      <c r="J36" s="43"/>
      <c r="L36" s="58"/>
      <c r="M36" s="58"/>
      <c r="N36" s="58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211"/>
      <c r="AA36" s="43"/>
      <c r="AB36" s="43"/>
      <c r="AC36" s="43"/>
      <c r="AD36" s="43"/>
    </row>
    <row r="37" spans="1:30" s="5" customFormat="1" ht="22" customHeight="1" x14ac:dyDescent="0.35">
      <c r="A37" s="159">
        <v>3</v>
      </c>
      <c r="B37" s="165" t="s">
        <v>186</v>
      </c>
      <c r="C37" s="430" t="s">
        <v>117</v>
      </c>
      <c r="D37" s="431"/>
      <c r="E37" s="432"/>
      <c r="F37" s="145"/>
      <c r="G37" s="58"/>
      <c r="H37" s="58"/>
      <c r="I37" s="58"/>
      <c r="J37" s="43"/>
      <c r="L37" s="58"/>
      <c r="M37" s="58"/>
      <c r="N37" s="58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211"/>
      <c r="AA37" s="43"/>
      <c r="AB37" s="43"/>
      <c r="AC37" s="43"/>
      <c r="AD37" s="43"/>
    </row>
    <row r="38" spans="1:30" s="5" customFormat="1" ht="22" customHeight="1" x14ac:dyDescent="0.35">
      <c r="A38" s="159">
        <v>4</v>
      </c>
      <c r="B38" s="165" t="s">
        <v>187</v>
      </c>
      <c r="C38" s="430" t="s">
        <v>189</v>
      </c>
      <c r="D38" s="431"/>
      <c r="E38" s="432"/>
      <c r="F38" s="145"/>
      <c r="G38" s="58"/>
      <c r="H38" s="58"/>
      <c r="I38" s="58"/>
      <c r="J38" s="43"/>
      <c r="L38" s="58"/>
      <c r="M38" s="58"/>
      <c r="N38" s="58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211"/>
      <c r="AA38" s="43"/>
      <c r="AB38" s="43"/>
      <c r="AC38" s="43"/>
      <c r="AD38" s="43"/>
    </row>
    <row r="39" spans="1:30" s="4" customFormat="1" ht="11.5" customHeight="1" x14ac:dyDescent="0.25">
      <c r="A39" s="159">
        <v>5</v>
      </c>
      <c r="B39" s="165" t="s">
        <v>188</v>
      </c>
      <c r="C39" s="430" t="s">
        <v>119</v>
      </c>
      <c r="D39" s="431"/>
      <c r="E39" s="432"/>
      <c r="F39" s="145"/>
      <c r="G39" s="41"/>
      <c r="H39" s="41"/>
      <c r="I39" s="41"/>
      <c r="J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209"/>
      <c r="AA39" s="41"/>
      <c r="AB39" s="41"/>
      <c r="AC39" s="41"/>
      <c r="AD39" s="41"/>
    </row>
    <row r="40" spans="1:30" s="4" customFormat="1" ht="11.5" customHeight="1" x14ac:dyDescent="0.25">
      <c r="A40" s="69"/>
      <c r="C40" s="41"/>
      <c r="D40" s="41"/>
      <c r="E40" s="41"/>
      <c r="F40" s="41"/>
      <c r="G40" s="41"/>
      <c r="H40" s="41"/>
      <c r="I40" s="41"/>
      <c r="J40" s="41"/>
      <c r="K40" s="5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209"/>
      <c r="AA40" s="41"/>
      <c r="AB40" s="41"/>
      <c r="AC40" s="41"/>
      <c r="AD40" s="41"/>
    </row>
    <row r="41" spans="1:30" s="4" customFormat="1" ht="11.5" x14ac:dyDescent="0.25">
      <c r="A41" s="6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209"/>
      <c r="AA41" s="41"/>
      <c r="AB41" s="41"/>
      <c r="AC41" s="41"/>
      <c r="AD41" s="41"/>
    </row>
    <row r="42" spans="1:30" s="4" customFormat="1" ht="11.5" x14ac:dyDescent="0.25">
      <c r="A42" s="6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209"/>
      <c r="AA42" s="41"/>
      <c r="AB42" s="41"/>
      <c r="AC42" s="41"/>
      <c r="AD42" s="41"/>
    </row>
    <row r="43" spans="1:30" s="4" customFormat="1" ht="11.5" x14ac:dyDescent="0.25">
      <c r="A43" s="6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209"/>
      <c r="AA43" s="41"/>
      <c r="AB43" s="41"/>
      <c r="AC43" s="41"/>
      <c r="AD43" s="41"/>
    </row>
    <row r="44" spans="1:30" s="4" customFormat="1" ht="11.5" x14ac:dyDescent="0.25">
      <c r="A44" s="6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209"/>
      <c r="AA44" s="41"/>
      <c r="AB44" s="41"/>
      <c r="AC44" s="41"/>
      <c r="AD44" s="41"/>
    </row>
    <row r="45" spans="1:30" s="4" customFormat="1" ht="11.5" x14ac:dyDescent="0.25">
      <c r="A45" s="6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209"/>
      <c r="AA45" s="41"/>
      <c r="AB45" s="41"/>
      <c r="AC45" s="41"/>
      <c r="AD45" s="41"/>
    </row>
    <row r="46" spans="1:30" s="4" customFormat="1" ht="11.5" x14ac:dyDescent="0.25">
      <c r="A46" s="6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209"/>
      <c r="AA46" s="41"/>
      <c r="AB46" s="41"/>
      <c r="AC46" s="41"/>
      <c r="AD46" s="41"/>
    </row>
    <row r="47" spans="1:30" s="4" customFormat="1" ht="11.5" x14ac:dyDescent="0.25">
      <c r="A47" s="6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209"/>
      <c r="AA47" s="41"/>
      <c r="AB47" s="41"/>
      <c r="AC47" s="41"/>
      <c r="AD47" s="41"/>
    </row>
    <row r="48" spans="1:30" s="4" customFormat="1" ht="11.5" x14ac:dyDescent="0.25">
      <c r="A48" s="6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209"/>
      <c r="AA48" s="41"/>
      <c r="AB48" s="41"/>
      <c r="AC48" s="41"/>
      <c r="AD48" s="41"/>
    </row>
    <row r="49" spans="1:30" s="4" customFormat="1" ht="11.5" x14ac:dyDescent="0.25">
      <c r="A49" s="6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209"/>
      <c r="AA49" s="41"/>
      <c r="AB49" s="41"/>
      <c r="AC49" s="41"/>
      <c r="AD49" s="41"/>
    </row>
    <row r="50" spans="1:30" s="4" customFormat="1" ht="11.5" x14ac:dyDescent="0.25">
      <c r="A50" s="6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209"/>
      <c r="AA50" s="41"/>
      <c r="AB50" s="41"/>
      <c r="AC50" s="41"/>
      <c r="AD50" s="41"/>
    </row>
    <row r="51" spans="1:30" s="4" customFormat="1" ht="11.5" x14ac:dyDescent="0.25">
      <c r="A51" s="6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209"/>
      <c r="AA51" s="41"/>
      <c r="AB51" s="41"/>
      <c r="AC51" s="41"/>
      <c r="AD51" s="41"/>
    </row>
    <row r="52" spans="1:30" s="4" customFormat="1" ht="11.5" x14ac:dyDescent="0.25">
      <c r="A52" s="6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209"/>
      <c r="AA52" s="41"/>
      <c r="AB52" s="41"/>
      <c r="AC52" s="41"/>
      <c r="AD52" s="41"/>
    </row>
    <row r="53" spans="1:30" s="4" customFormat="1" ht="11.5" x14ac:dyDescent="0.25">
      <c r="A53" s="6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209"/>
      <c r="AA53" s="41"/>
      <c r="AB53" s="41"/>
      <c r="AC53" s="41"/>
      <c r="AD53" s="41"/>
    </row>
    <row r="54" spans="1:30" s="4" customFormat="1" ht="11.5" x14ac:dyDescent="0.25">
      <c r="A54" s="6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209"/>
      <c r="AA54" s="41"/>
      <c r="AB54" s="41"/>
      <c r="AC54" s="41"/>
      <c r="AD54" s="41"/>
    </row>
    <row r="55" spans="1:30" s="4" customFormat="1" ht="11.5" x14ac:dyDescent="0.25">
      <c r="A55" s="6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209"/>
      <c r="AA55" s="41"/>
      <c r="AB55" s="41"/>
      <c r="AC55" s="41"/>
      <c r="AD55" s="41"/>
    </row>
    <row r="56" spans="1:30" s="4" customFormat="1" ht="11.5" x14ac:dyDescent="0.25">
      <c r="A56" s="6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209"/>
      <c r="AA56" s="41"/>
      <c r="AB56" s="41"/>
      <c r="AC56" s="41"/>
      <c r="AD56" s="41"/>
    </row>
    <row r="57" spans="1:30" s="4" customFormat="1" ht="11.5" x14ac:dyDescent="0.25">
      <c r="A57" s="6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209"/>
      <c r="AA57" s="41"/>
      <c r="AB57" s="41"/>
      <c r="AC57" s="41"/>
      <c r="AD57" s="41"/>
    </row>
    <row r="58" spans="1:30" s="4" customFormat="1" ht="11.5" x14ac:dyDescent="0.25">
      <c r="A58" s="6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209"/>
      <c r="AA58" s="41"/>
      <c r="AB58" s="41"/>
      <c r="AC58" s="41"/>
      <c r="AD58" s="41"/>
    </row>
  </sheetData>
  <mergeCells count="49">
    <mergeCell ref="C37:E37"/>
    <mergeCell ref="C38:E38"/>
    <mergeCell ref="C39:E39"/>
    <mergeCell ref="A33:F33"/>
    <mergeCell ref="AC33:AD33"/>
    <mergeCell ref="C34:E34"/>
    <mergeCell ref="AC34:AD34"/>
    <mergeCell ref="C35:E35"/>
    <mergeCell ref="C36:E36"/>
    <mergeCell ref="Q15:R15"/>
    <mergeCell ref="T15:U15"/>
    <mergeCell ref="AC28:AD28"/>
    <mergeCell ref="Q17:R17"/>
    <mergeCell ref="T17:U17"/>
    <mergeCell ref="P19:R19"/>
    <mergeCell ref="S19:U19"/>
    <mergeCell ref="Q20:R20"/>
    <mergeCell ref="T20:U20"/>
    <mergeCell ref="P22:R22"/>
    <mergeCell ref="S22:U22"/>
    <mergeCell ref="Q23:R23"/>
    <mergeCell ref="T23:U23"/>
    <mergeCell ref="AC27:AD27"/>
    <mergeCell ref="Q11:R11"/>
    <mergeCell ref="T11:U11"/>
    <mergeCell ref="P13:R13"/>
    <mergeCell ref="S13:U13"/>
    <mergeCell ref="P14:R14"/>
    <mergeCell ref="S14:U14"/>
    <mergeCell ref="P5:R5"/>
    <mergeCell ref="S5:U5"/>
    <mergeCell ref="P6:R6"/>
    <mergeCell ref="S6:U6"/>
    <mergeCell ref="Q7:R7"/>
    <mergeCell ref="T7:U7"/>
    <mergeCell ref="A1:AD1"/>
    <mergeCell ref="A3:B4"/>
    <mergeCell ref="C3:E4"/>
    <mergeCell ref="F3:F4"/>
    <mergeCell ref="G3:I3"/>
    <mergeCell ref="J3:O3"/>
    <mergeCell ref="P3:R4"/>
    <mergeCell ref="S3:U4"/>
    <mergeCell ref="V3:X3"/>
    <mergeCell ref="Y3:AA3"/>
    <mergeCell ref="AB3:AB4"/>
    <mergeCell ref="AC3:AC4"/>
    <mergeCell ref="AD3:AD4"/>
    <mergeCell ref="J4:K4"/>
  </mergeCells>
  <printOptions horizontalCentered="1"/>
  <pageMargins left="0.39370078740157483" right="0.39370078740157483" top="0.78740157480314965" bottom="0.78740157480314965" header="0" footer="0"/>
  <pageSetup paperSize="9" scale="47" orientation="landscape" horizontalDpi="4294967293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J1" workbookViewId="0">
      <selection activeCell="H6" sqref="H6"/>
    </sheetView>
  </sheetViews>
  <sheetFormatPr defaultRowHeight="14.5" x14ac:dyDescent="0.35"/>
  <cols>
    <col min="1" max="1" width="2.26953125" style="67" customWidth="1"/>
    <col min="2" max="2" width="25.453125" style="44" customWidth="1"/>
    <col min="3" max="4" width="1.54296875" style="44" customWidth="1"/>
    <col min="5" max="5" width="20.54296875" style="44" customWidth="1"/>
    <col min="6" max="6" width="10.81640625" style="44" customWidth="1"/>
    <col min="7" max="9" width="8" style="44" customWidth="1"/>
    <col min="10" max="10" width="3" style="44" customWidth="1"/>
    <col min="11" max="11" width="15.54296875" style="41" customWidth="1"/>
    <col min="12" max="14" width="7.81640625" style="44" customWidth="1"/>
    <col min="15" max="15" width="12.54296875" style="44" customWidth="1"/>
    <col min="16" max="17" width="1.54296875" style="44" customWidth="1"/>
    <col min="18" max="18" width="20.54296875" style="44" customWidth="1"/>
    <col min="19" max="20" width="1.54296875" style="44" customWidth="1"/>
    <col min="21" max="21" width="15.54296875" style="44" customWidth="1"/>
    <col min="22" max="23" width="10.453125" style="44" customWidth="1"/>
    <col min="24" max="24" width="6.81640625" style="44" customWidth="1"/>
    <col min="25" max="25" width="10.453125" style="44" customWidth="1"/>
    <col min="26" max="26" width="10.453125" style="212" customWidth="1"/>
    <col min="27" max="27" width="7.90625" style="44" customWidth="1"/>
    <col min="28" max="30" width="17.7265625" style="44" customWidth="1"/>
  </cols>
  <sheetData>
    <row r="1" spans="1:30" s="3" customFormat="1" ht="15.65" customHeight="1" x14ac:dyDescent="0.35">
      <c r="A1" s="421" t="s">
        <v>217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</row>
    <row r="3" spans="1:30" s="7" customFormat="1" ht="15" customHeight="1" x14ac:dyDescent="0.35">
      <c r="A3" s="398" t="s">
        <v>35</v>
      </c>
      <c r="B3" s="400"/>
      <c r="C3" s="406" t="s">
        <v>1</v>
      </c>
      <c r="D3" s="427"/>
      <c r="E3" s="427"/>
      <c r="F3" s="404" t="s">
        <v>9</v>
      </c>
      <c r="G3" s="428" t="s">
        <v>205</v>
      </c>
      <c r="H3" s="429"/>
      <c r="I3" s="429"/>
      <c r="J3" s="411" t="s">
        <v>206</v>
      </c>
      <c r="K3" s="411"/>
      <c r="L3" s="411"/>
      <c r="M3" s="411"/>
      <c r="N3" s="411"/>
      <c r="O3" s="411"/>
      <c r="P3" s="398" t="s">
        <v>39</v>
      </c>
      <c r="Q3" s="399"/>
      <c r="R3" s="400"/>
      <c r="S3" s="398" t="s">
        <v>40</v>
      </c>
      <c r="T3" s="399"/>
      <c r="U3" s="400"/>
      <c r="V3" s="411" t="s">
        <v>207</v>
      </c>
      <c r="W3" s="411"/>
      <c r="X3" s="411"/>
      <c r="Y3" s="411" t="s">
        <v>208</v>
      </c>
      <c r="Z3" s="411"/>
      <c r="AA3" s="411"/>
      <c r="AB3" s="408" t="s">
        <v>41</v>
      </c>
      <c r="AC3" s="404" t="s">
        <v>3</v>
      </c>
      <c r="AD3" s="404" t="s">
        <v>28</v>
      </c>
    </row>
    <row r="4" spans="1:30" s="5" customFormat="1" ht="33.65" customHeight="1" x14ac:dyDescent="0.35">
      <c r="A4" s="401"/>
      <c r="B4" s="403"/>
      <c r="C4" s="422"/>
      <c r="D4" s="426"/>
      <c r="E4" s="426"/>
      <c r="F4" s="405"/>
      <c r="G4" s="192" t="s">
        <v>2</v>
      </c>
      <c r="H4" s="182" t="s">
        <v>11</v>
      </c>
      <c r="I4" s="193" t="s">
        <v>13</v>
      </c>
      <c r="J4" s="420" t="s">
        <v>37</v>
      </c>
      <c r="K4" s="420"/>
      <c r="L4" s="182" t="s">
        <v>2</v>
      </c>
      <c r="M4" s="182" t="s">
        <v>11</v>
      </c>
      <c r="N4" s="182" t="s">
        <v>13</v>
      </c>
      <c r="O4" s="189" t="s">
        <v>10</v>
      </c>
      <c r="P4" s="401"/>
      <c r="Q4" s="402"/>
      <c r="R4" s="403"/>
      <c r="S4" s="401"/>
      <c r="T4" s="402"/>
      <c r="U4" s="403"/>
      <c r="V4" s="191" t="s">
        <v>2</v>
      </c>
      <c r="W4" s="191" t="s">
        <v>11</v>
      </c>
      <c r="X4" s="51" t="s">
        <v>13</v>
      </c>
      <c r="Y4" s="191" t="s">
        <v>34</v>
      </c>
      <c r="Z4" s="206" t="s">
        <v>11</v>
      </c>
      <c r="AA4" s="51" t="s">
        <v>13</v>
      </c>
      <c r="AB4" s="409"/>
      <c r="AC4" s="405"/>
      <c r="AD4" s="405"/>
    </row>
    <row r="5" spans="1:30" s="32" customFormat="1" ht="39.5" customHeight="1" x14ac:dyDescent="0.35">
      <c r="A5" s="222">
        <f>'TABEL TUSAR RENSTRA'!B6</f>
        <v>1.1000000000000001</v>
      </c>
      <c r="B5" s="184" t="str">
        <f>'TABEL TUSAR RENSTRA'!C6</f>
        <v xml:space="preserve">Meningkatnya partisipasi masyarakat dalam pembangunan kecamatan, kelurahan </v>
      </c>
      <c r="C5" s="188"/>
      <c r="D5" s="184">
        <f>'TABEL TUSAR RENSTRA'!E6</f>
        <v>1.1000000000000001</v>
      </c>
      <c r="E5" s="184" t="str">
        <f>'TABEL TUSAR RENSTRA'!F6</f>
        <v>Persentase partisipasi masyarakat dalam pembangunan kecamatan dan kelurahan</v>
      </c>
      <c r="F5" s="52" t="str">
        <f>'TABEL TUSAR RENSTRA'!G6</f>
        <v>Persen</v>
      </c>
      <c r="G5" s="204">
        <f>'RENAKSI 2025'!H5</f>
        <v>0</v>
      </c>
      <c r="H5" s="201">
        <v>0.39704385071487419</v>
      </c>
      <c r="I5" s="201" t="e">
        <f>H5/G5*100</f>
        <v>#DIV/0!</v>
      </c>
      <c r="J5" s="40">
        <f>'RENAKSI 2025'!J5</f>
        <v>0</v>
      </c>
      <c r="K5" s="187">
        <f>'RENAKSI 2025'!K5</f>
        <v>0</v>
      </c>
      <c r="L5" s="204">
        <f>'RENAKSI 2025'!N5</f>
        <v>0</v>
      </c>
      <c r="M5" s="201">
        <v>0.39704385071487419</v>
      </c>
      <c r="N5" s="201" t="e">
        <f>M5/L5*100</f>
        <v>#DIV/0!</v>
      </c>
      <c r="O5" s="53"/>
      <c r="P5" s="436"/>
      <c r="Q5" s="437"/>
      <c r="R5" s="438"/>
      <c r="S5" s="436"/>
      <c r="T5" s="437"/>
      <c r="U5" s="438"/>
      <c r="V5" s="59"/>
      <c r="W5" s="60"/>
      <c r="X5" s="61"/>
      <c r="Y5" s="59"/>
      <c r="Z5" s="207"/>
      <c r="AA5" s="61"/>
      <c r="AB5" s="62"/>
      <c r="AC5" s="62"/>
      <c r="AD5" s="62"/>
    </row>
    <row r="6" spans="1:30" s="32" customFormat="1" ht="34.5" customHeight="1" x14ac:dyDescent="0.35">
      <c r="A6" s="222"/>
      <c r="B6" s="184"/>
      <c r="C6" s="188"/>
      <c r="D6" s="184"/>
      <c r="E6" s="184"/>
      <c r="F6" s="52"/>
      <c r="G6" s="203">
        <f>'RENAKSI 2025'!H6</f>
        <v>18</v>
      </c>
      <c r="H6" s="201">
        <v>0.26134531945789186</v>
      </c>
      <c r="I6" s="201">
        <f>H6/G6*100</f>
        <v>1.4519184414327324</v>
      </c>
      <c r="J6" s="40">
        <f>'RENAKSI 2025'!J6</f>
        <v>0</v>
      </c>
      <c r="K6" s="187">
        <f>'RENAKSI 2025'!K6</f>
        <v>0</v>
      </c>
      <c r="L6" s="204">
        <f>'RENAKSI 2025'!N6</f>
        <v>18</v>
      </c>
      <c r="M6" s="201">
        <v>0.26134531945789186</v>
      </c>
      <c r="N6" s="201">
        <f>M6/L6*100</f>
        <v>1.4519184414327324</v>
      </c>
      <c r="O6" s="53"/>
      <c r="P6" s="323" t="str">
        <f>'TABEL PRO-KE-SUB RENSTRA'!D7</f>
        <v>Program Pemberdayaan Masyarakat Desa Dan Kelurahan</v>
      </c>
      <c r="Q6" s="323"/>
      <c r="R6" s="385"/>
      <c r="S6" s="323" t="str">
        <f>'TABEL PRO-KE-SUB RENSTRA'!J7</f>
        <v>Tingkat partisipasi dan pemberdayaan masyarakat Kecamatan/kelurahan</v>
      </c>
      <c r="T6" s="323"/>
      <c r="U6" s="385"/>
      <c r="V6" s="308">
        <f>IF('RENAKSI 2025'!V6="","",'RENAKSI 2025'!V6)</f>
        <v>0.26</v>
      </c>
      <c r="W6" s="201">
        <v>0.26129999999999998</v>
      </c>
      <c r="X6" s="200">
        <f t="shared" ref="X6:X24" si="0">W6/V6</f>
        <v>1.0049999999999999</v>
      </c>
      <c r="Y6" s="54">
        <f>'RENAKSI 2025'!Y6</f>
        <v>4482202936</v>
      </c>
      <c r="Z6" s="208">
        <f>Z7+Z11</f>
        <v>2890125655</v>
      </c>
      <c r="AA6" s="204">
        <f>Z6/Y6*100</f>
        <v>64.480026814207591</v>
      </c>
      <c r="AB6" s="52"/>
      <c r="AC6" s="52"/>
      <c r="AD6" s="52"/>
    </row>
    <row r="7" spans="1:30" s="32" customFormat="1" ht="36" customHeight="1" x14ac:dyDescent="0.35">
      <c r="A7" s="222"/>
      <c r="B7" s="184"/>
      <c r="C7" s="188"/>
      <c r="D7" s="184"/>
      <c r="E7" s="184"/>
      <c r="F7" s="52"/>
      <c r="G7" s="218">
        <f>'RENAKSI 2025'!H7</f>
        <v>3</v>
      </c>
      <c r="H7" s="53">
        <v>3</v>
      </c>
      <c r="I7" s="53">
        <f t="shared" ref="I7:I25" si="1">H7/G7*100</f>
        <v>100</v>
      </c>
      <c r="J7" s="40">
        <f>'RENAKSI 2025'!J7</f>
        <v>0</v>
      </c>
      <c r="K7" s="187">
        <f>'RENAKSI 2025'!K7</f>
        <v>0</v>
      </c>
      <c r="L7" s="219">
        <f>'RENAKSI 2025'!N7</f>
        <v>3</v>
      </c>
      <c r="M7" s="53">
        <v>3</v>
      </c>
      <c r="N7" s="53">
        <f t="shared" ref="N7:N25" si="2">M7/L7*100</f>
        <v>100</v>
      </c>
      <c r="O7" s="53"/>
      <c r="P7" s="178"/>
      <c r="Q7" s="323" t="str">
        <f>'TABEL PRO-KE-SUB RENSTRA'!E8</f>
        <v>Kegiatan  Pemberdayaan Kelurahan</v>
      </c>
      <c r="R7" s="385"/>
      <c r="S7" s="178"/>
      <c r="T7" s="323" t="str">
        <f>'TABEL PRO-KE-SUB RENSTRA'!K8</f>
        <v>Terlaksananya Kegiatan Pemberdayaan Kelurahan yang dilaksanakan</v>
      </c>
      <c r="U7" s="385"/>
      <c r="V7" s="312">
        <f>IF('RENAKSI 2025'!V7="","",'RENAKSI 2025'!V7)</f>
        <v>3</v>
      </c>
      <c r="W7" s="53">
        <v>3</v>
      </c>
      <c r="X7" s="200">
        <f t="shared" si="0"/>
        <v>1</v>
      </c>
      <c r="Y7" s="54">
        <f>'RENAKSI 2025'!Y7</f>
        <v>4482202936</v>
      </c>
      <c r="Z7" s="208">
        <f>Z8+Z9+Z10</f>
        <v>1147915662</v>
      </c>
      <c r="AA7" s="204">
        <f t="shared" ref="AA7:AA12" si="3">Z7/Y7*100</f>
        <v>25.610524074673446</v>
      </c>
      <c r="AB7" s="52"/>
      <c r="AC7" s="52"/>
      <c r="AD7" s="52"/>
    </row>
    <row r="8" spans="1:30" s="32" customFormat="1" ht="80.5" x14ac:dyDescent="0.35">
      <c r="A8" s="222"/>
      <c r="B8" s="184"/>
      <c r="C8" s="188"/>
      <c r="D8" s="184"/>
      <c r="E8" s="184"/>
      <c r="F8" s="52"/>
      <c r="G8" s="218">
        <f>'RENAKSI 2025'!H8</f>
        <v>1</v>
      </c>
      <c r="H8" s="53">
        <v>1</v>
      </c>
      <c r="I8" s="53">
        <f t="shared" si="1"/>
        <v>100</v>
      </c>
      <c r="J8" s="40">
        <f>'RENAKSI 2025'!J8</f>
        <v>0</v>
      </c>
      <c r="K8" s="187">
        <f>'RENAKSI 2025'!K8</f>
        <v>0</v>
      </c>
      <c r="L8" s="219">
        <f>'RENAKSI 2025'!N8</f>
        <v>1</v>
      </c>
      <c r="M8" s="53">
        <v>1</v>
      </c>
      <c r="N8" s="53">
        <f t="shared" si="2"/>
        <v>100</v>
      </c>
      <c r="O8" s="53"/>
      <c r="P8" s="178"/>
      <c r="Q8" s="178"/>
      <c r="R8" s="45" t="str">
        <f>'TABEL PRO-KE-SUB RENSTRA'!F9</f>
        <v>Sub Kegiatan Peningkatan Partisipasi Masyarakat dalam Forum Musyawarah Perencanaan Pembangunan di Kelurahan</v>
      </c>
      <c r="S8" s="178"/>
      <c r="T8" s="178"/>
      <c r="U8" s="45" t="str">
        <f>'TABEL PRO-KE-SUB RENSTRA'!L9</f>
        <v>Jumlah      Lembaga      Kemasyarakatan      yang Berpartisipasi     dalam     Forum     Musyawarah Perencanaan pembangunan di Kelurahan</v>
      </c>
      <c r="V8" s="312">
        <f>IF('RENAKSI 2025'!V8="","",'RENAKSI 2025'!V8)</f>
        <v>1</v>
      </c>
      <c r="W8" s="53">
        <v>1</v>
      </c>
      <c r="X8" s="200">
        <f t="shared" si="0"/>
        <v>1</v>
      </c>
      <c r="Y8" s="54">
        <f>'RENAKSI 2025'!Y8</f>
        <v>173714850</v>
      </c>
      <c r="Z8" s="208">
        <v>132199115</v>
      </c>
      <c r="AA8" s="204">
        <f t="shared" si="3"/>
        <v>76.10121702318483</v>
      </c>
      <c r="AB8" s="52" t="str">
        <f>'RENAKSI 2025'!Z8</f>
        <v>Seksi Pemberdayaan Masyarakat</v>
      </c>
      <c r="AC8" s="52"/>
      <c r="AD8" s="52"/>
    </row>
    <row r="9" spans="1:30" s="32" customFormat="1" ht="34.5" x14ac:dyDescent="0.35">
      <c r="A9" s="222"/>
      <c r="B9" s="184"/>
      <c r="C9" s="188"/>
      <c r="D9" s="184"/>
      <c r="E9" s="184"/>
      <c r="F9" s="52"/>
      <c r="G9" s="218">
        <f>'RENAKSI 2025'!H9</f>
        <v>6</v>
      </c>
      <c r="H9" s="53">
        <v>0</v>
      </c>
      <c r="I9" s="53">
        <f t="shared" si="1"/>
        <v>0</v>
      </c>
      <c r="J9" s="40">
        <f>'RENAKSI 2025'!J9</f>
        <v>0</v>
      </c>
      <c r="K9" s="187">
        <f>'RENAKSI 2025'!K9</f>
        <v>0</v>
      </c>
      <c r="L9" s="219">
        <f>'RENAKSI 2025'!N9</f>
        <v>6</v>
      </c>
      <c r="M9" s="53">
        <v>0</v>
      </c>
      <c r="N9" s="53">
        <f t="shared" si="2"/>
        <v>0</v>
      </c>
      <c r="O9" s="53"/>
      <c r="P9" s="178"/>
      <c r="Q9" s="178"/>
      <c r="R9" s="45" t="str">
        <f>'TABEL PRO-KE-SUB RENSTRA'!F10</f>
        <v>Sub Kegiatan Pembangunan Sarana dan Prasarana</v>
      </c>
      <c r="S9" s="178"/>
      <c r="T9" s="178"/>
      <c r="U9" s="45" t="str">
        <f>'TABEL PRO-KE-SUB RENSTRA'!L10</f>
        <v>Jumlah  Sarana  dan  Prasarana  Kelurahan  yang Terbangun</v>
      </c>
      <c r="V9" s="312">
        <f>IF('RENAKSI 2025'!V9="","",'RENAKSI 2025'!V9)</f>
        <v>8</v>
      </c>
      <c r="W9" s="53">
        <v>0</v>
      </c>
      <c r="X9" s="200">
        <f t="shared" si="0"/>
        <v>0</v>
      </c>
      <c r="Y9" s="54">
        <f>'RENAKSI 2025'!Y9</f>
        <v>293560200</v>
      </c>
      <c r="Z9" s="208">
        <v>0</v>
      </c>
      <c r="AA9" s="204">
        <f t="shared" si="3"/>
        <v>0</v>
      </c>
      <c r="AB9" s="52" t="str">
        <f>'RENAKSI 2025'!Z9</f>
        <v>Seksi Pemberdayaan Masyarakat</v>
      </c>
      <c r="AC9" s="52"/>
      <c r="AD9" s="52"/>
    </row>
    <row r="10" spans="1:30" s="32" customFormat="1" ht="57.5" x14ac:dyDescent="0.35">
      <c r="A10" s="222"/>
      <c r="B10" s="184"/>
      <c r="C10" s="188"/>
      <c r="D10" s="184"/>
      <c r="E10" s="184"/>
      <c r="F10" s="52"/>
      <c r="G10" s="218">
        <f>'RENAKSI 2025'!H10</f>
        <v>8</v>
      </c>
      <c r="H10" s="53">
        <v>8</v>
      </c>
      <c r="I10" s="53">
        <f t="shared" si="1"/>
        <v>100</v>
      </c>
      <c r="J10" s="40">
        <f>'RENAKSI 2025'!J10</f>
        <v>0</v>
      </c>
      <c r="K10" s="187">
        <f>'RENAKSI 2025'!K10</f>
        <v>0</v>
      </c>
      <c r="L10" s="219">
        <f>'RENAKSI 2025'!N10</f>
        <v>8</v>
      </c>
      <c r="M10" s="53">
        <v>8</v>
      </c>
      <c r="N10" s="53">
        <f t="shared" si="2"/>
        <v>100</v>
      </c>
      <c r="O10" s="53"/>
      <c r="P10" s="178"/>
      <c r="Q10" s="178"/>
      <c r="R10" s="45" t="str">
        <f>'TABEL PRO-KE-SUB RENSTRA'!F11</f>
        <v>Sub Kegiatan  Pemberdayaan Masyarakat di Kelurahan</v>
      </c>
      <c r="S10" s="178"/>
      <c r="T10" s="178"/>
      <c r="U10" s="45" t="str">
        <f>'TABEL PRO-KE-SUB RENSTRA'!L11</f>
        <v>Jumlah Pokmas dan Ormas yang melaksanakan Pemberdayaan Masyarakat di Kelurahan</v>
      </c>
      <c r="V10" s="312">
        <f>IF('RENAKSI 2025'!V10="","",'RENAKSI 2025'!V10)</f>
        <v>8</v>
      </c>
      <c r="W10" s="53">
        <v>8</v>
      </c>
      <c r="X10" s="200">
        <f t="shared" si="0"/>
        <v>1</v>
      </c>
      <c r="Y10" s="54">
        <f>'RENAKSI 2025'!Y10</f>
        <v>1708007886</v>
      </c>
      <c r="Z10" s="208">
        <v>1015716547</v>
      </c>
      <c r="AA10" s="204">
        <f t="shared" si="3"/>
        <v>59.467907339626876</v>
      </c>
      <c r="AB10" s="52" t="str">
        <f>'RENAKSI 2025'!Z10</f>
        <v>Seksi Pemberdayaan Masyarakat</v>
      </c>
      <c r="AC10" s="52"/>
      <c r="AD10" s="52"/>
    </row>
    <row r="11" spans="1:30" s="32" customFormat="1" ht="46" customHeight="1" x14ac:dyDescent="0.35">
      <c r="A11" s="222"/>
      <c r="B11" s="184"/>
      <c r="C11" s="188"/>
      <c r="D11" s="184"/>
      <c r="E11" s="184"/>
      <c r="F11" s="52"/>
      <c r="G11" s="218">
        <f>'RENAKSI 2025'!H11</f>
        <v>133</v>
      </c>
      <c r="H11" s="53">
        <v>133</v>
      </c>
      <c r="I11" s="53">
        <f t="shared" si="1"/>
        <v>100</v>
      </c>
      <c r="J11" s="40">
        <f>'RENAKSI 2025'!J11</f>
        <v>0</v>
      </c>
      <c r="K11" s="187">
        <f>'RENAKSI 2025'!K11</f>
        <v>0</v>
      </c>
      <c r="L11" s="219">
        <f>'RENAKSI 2025'!N11</f>
        <v>133</v>
      </c>
      <c r="M11" s="53">
        <v>133</v>
      </c>
      <c r="N11" s="53">
        <f t="shared" si="2"/>
        <v>100</v>
      </c>
      <c r="O11" s="53"/>
      <c r="P11" s="178"/>
      <c r="Q11" s="323" t="str">
        <f>'TABEL PRO-KE-SUB RENSTRA'!E12</f>
        <v>Pemberdayaan Lembaga Kemasyarakatan Tingkat Kecamatan</v>
      </c>
      <c r="R11" s="385"/>
      <c r="S11" s="178"/>
      <c r="T11" s="323" t="str">
        <f>'TABEL PRO-KE-SUB RENSTRA'!K12</f>
        <v>Jumlah Lembaga Kemasyarakatan Tingkat Kecamatan yang diberdayakan</v>
      </c>
      <c r="U11" s="385"/>
      <c r="V11" s="312">
        <f>IF('RENAKSI 2025'!V11="","",'RENAKSI 2025'!V11)</f>
        <v>133</v>
      </c>
      <c r="W11" s="53">
        <v>133</v>
      </c>
      <c r="X11" s="200">
        <f t="shared" si="0"/>
        <v>1</v>
      </c>
      <c r="Y11" s="54">
        <f>'RENAKSI 2025'!Y11</f>
        <v>2306920000</v>
      </c>
      <c r="Z11" s="208">
        <f>Z12</f>
        <v>1742209993</v>
      </c>
      <c r="AA11" s="204">
        <f t="shared" si="3"/>
        <v>75.521040738300414</v>
      </c>
      <c r="AB11" s="52">
        <f>'RENAKSI 2025'!Z11</f>
        <v>0</v>
      </c>
      <c r="AC11" s="52"/>
      <c r="AD11" s="52"/>
    </row>
    <row r="12" spans="1:30" s="32" customFormat="1" ht="34.5" x14ac:dyDescent="0.35">
      <c r="A12" s="222"/>
      <c r="B12" s="184"/>
      <c r="C12" s="188"/>
      <c r="D12" s="184"/>
      <c r="E12" s="184"/>
      <c r="F12" s="52"/>
      <c r="G12" s="218">
        <f>'RENAKSI 2025'!H12</f>
        <v>1</v>
      </c>
      <c r="H12" s="53">
        <v>1</v>
      </c>
      <c r="I12" s="53">
        <f t="shared" si="1"/>
        <v>100</v>
      </c>
      <c r="J12" s="40">
        <f>'RENAKSI 2025'!J12</f>
        <v>0</v>
      </c>
      <c r="K12" s="187">
        <f>'RENAKSI 2025'!K12</f>
        <v>0</v>
      </c>
      <c r="L12" s="219">
        <f>'RENAKSI 2025'!N12</f>
        <v>1</v>
      </c>
      <c r="M12" s="53">
        <v>1</v>
      </c>
      <c r="N12" s="53">
        <f t="shared" si="2"/>
        <v>100</v>
      </c>
      <c r="O12" s="53"/>
      <c r="P12" s="178"/>
      <c r="Q12" s="178"/>
      <c r="R12" s="45" t="str">
        <f>'TABEL PRO-KE-SUB RENSTRA'!F13</f>
        <v>Sub Kegiatan Penyelenggaraan Lembaga Kemasyarakatan</v>
      </c>
      <c r="S12" s="178"/>
      <c r="T12" s="178"/>
      <c r="U12" s="45" t="str">
        <f>'TABEL PRO-KE-SUB RENSTRA'!L13</f>
        <v>Jumlah      Lembaga      Kemasyarakatan      yang
Diselenggarakan</v>
      </c>
      <c r="V12" s="312">
        <f>IF('RENAKSI 2025'!V12="","",'RENAKSI 2025'!V12)</f>
        <v>1</v>
      </c>
      <c r="W12" s="53">
        <v>1</v>
      </c>
      <c r="X12" s="200">
        <f t="shared" si="0"/>
        <v>1</v>
      </c>
      <c r="Y12" s="54">
        <f>'RENAKSI 2025'!Y12</f>
        <v>2306920000</v>
      </c>
      <c r="Z12" s="208">
        <v>1742209993</v>
      </c>
      <c r="AA12" s="204">
        <f t="shared" si="3"/>
        <v>75.521040738300414</v>
      </c>
      <c r="AB12" s="52" t="str">
        <f>'RENAKSI 2025'!Z12</f>
        <v>Tata Pemerintahan dan Ketertiban Umum</v>
      </c>
      <c r="AC12" s="52"/>
      <c r="AD12" s="52"/>
    </row>
    <row r="13" spans="1:30" s="32" customFormat="1" ht="37" customHeight="1" x14ac:dyDescent="0.35">
      <c r="A13" s="222">
        <f>'TABEL TUSAR RENSTRA'!B7</f>
        <v>1.2</v>
      </c>
      <c r="B13" s="184" t="str">
        <f>'TABEL TUSAR RENSTRA'!C7</f>
        <v>Meningkatnya kualitas Layanan publik yang transparan dan akuntabel di Kecamatan dan Kelurahan</v>
      </c>
      <c r="C13" s="188"/>
      <c r="D13" s="184">
        <f>'TABEL TUSAR RENSTRA'!E7</f>
        <v>1.2</v>
      </c>
      <c r="E13" s="184" t="str">
        <f>'TABEL TUSAR RENSTRA'!F7</f>
        <v>Nilai Survey Kepuasan Masyarakat</v>
      </c>
      <c r="F13" s="52" t="str">
        <f>'TABEL TUSAR RENSTRA'!G7</f>
        <v>IKM</v>
      </c>
      <c r="G13" s="203">
        <f>'RENAKSI 2025'!H13</f>
        <v>0</v>
      </c>
      <c r="H13" s="201">
        <v>0.75</v>
      </c>
      <c r="I13" s="201" t="e">
        <f>H13/G13</f>
        <v>#DIV/0!</v>
      </c>
      <c r="J13" s="40">
        <f>'RENAKSI 2025'!J13</f>
        <v>0</v>
      </c>
      <c r="K13" s="187">
        <f>'RENAKSI 2025'!K13</f>
        <v>0</v>
      </c>
      <c r="L13" s="204">
        <f>'RENAKSI 2025'!N13</f>
        <v>0</v>
      </c>
      <c r="M13" s="201">
        <v>0.75</v>
      </c>
      <c r="N13" s="204" t="e">
        <f t="shared" si="2"/>
        <v>#DIV/0!</v>
      </c>
      <c r="O13" s="53"/>
      <c r="P13" s="436"/>
      <c r="Q13" s="437"/>
      <c r="R13" s="438"/>
      <c r="S13" s="436"/>
      <c r="T13" s="437"/>
      <c r="U13" s="438"/>
      <c r="V13" s="312" t="str">
        <f>IF('RENAKSI 2025'!V13="","",'RENAKSI 2025'!V13)</f>
        <v/>
      </c>
      <c r="W13" s="201">
        <v>0.75</v>
      </c>
      <c r="X13" s="200" t="e">
        <f t="shared" si="0"/>
        <v>#VALUE!</v>
      </c>
      <c r="Y13" s="54"/>
      <c r="Z13" s="208"/>
      <c r="AA13" s="204"/>
      <c r="AB13" s="52"/>
      <c r="AC13" s="52"/>
      <c r="AD13" s="52"/>
    </row>
    <row r="14" spans="1:30" s="32" customFormat="1" ht="25.5" customHeight="1" x14ac:dyDescent="0.35">
      <c r="A14" s="222"/>
      <c r="B14" s="184"/>
      <c r="C14" s="188"/>
      <c r="D14" s="184"/>
      <c r="E14" s="184"/>
      <c r="F14" s="52"/>
      <c r="G14" s="218">
        <f>'RENAKSI 2025'!H14</f>
        <v>75</v>
      </c>
      <c r="H14" s="53">
        <v>75</v>
      </c>
      <c r="I14" s="53">
        <f t="shared" si="1"/>
        <v>100</v>
      </c>
      <c r="J14" s="40">
        <f>'RENAKSI 2025'!J14</f>
        <v>0</v>
      </c>
      <c r="K14" s="187">
        <f>'RENAKSI 2025'!K14</f>
        <v>0</v>
      </c>
      <c r="L14" s="219">
        <f>'RENAKSI 2025'!N14</f>
        <v>75</v>
      </c>
      <c r="M14" s="53">
        <v>75</v>
      </c>
      <c r="N14" s="53">
        <f t="shared" si="2"/>
        <v>100</v>
      </c>
      <c r="O14" s="53"/>
      <c r="P14" s="323" t="str">
        <f>'TABEL PRO-KE-SUB RENSTRA'!D15</f>
        <v>Program Penyelenggaraan Pemerintahan Dan Pelayanan Publik</v>
      </c>
      <c r="Q14" s="323"/>
      <c r="R14" s="385"/>
      <c r="S14" s="323" t="str">
        <f>'TABEL PRO-KE-SUB RENSTRA'!J15</f>
        <v>Presentase tingkat layanan</v>
      </c>
      <c r="T14" s="323"/>
      <c r="U14" s="385"/>
      <c r="V14" s="312">
        <f>IF('RENAKSI 2025'!V14="","",'RENAKSI 2025'!V14)</f>
        <v>0.9</v>
      </c>
      <c r="W14" s="53">
        <v>75</v>
      </c>
      <c r="X14" s="200">
        <f t="shared" si="0"/>
        <v>83.333333333333329</v>
      </c>
      <c r="Y14" s="54">
        <f>'RENAKSI 2025'!Y14</f>
        <v>1432692023</v>
      </c>
      <c r="Z14" s="208">
        <f>Z15+Z17</f>
        <v>906435750</v>
      </c>
      <c r="AA14" s="204">
        <f>Z14/Y14*100</f>
        <v>63.2680112297938</v>
      </c>
      <c r="AB14" s="52"/>
      <c r="AC14" s="52"/>
      <c r="AD14" s="52"/>
    </row>
    <row r="15" spans="1:30" s="32" customFormat="1" ht="37.5" customHeight="1" x14ac:dyDescent="0.35">
      <c r="A15" s="222"/>
      <c r="B15" s="184"/>
      <c r="C15" s="188"/>
      <c r="D15" s="184"/>
      <c r="E15" s="184"/>
      <c r="F15" s="52"/>
      <c r="G15" s="218">
        <f>'RENAKSI 2025'!H17</f>
        <v>9</v>
      </c>
      <c r="H15" s="53">
        <v>9</v>
      </c>
      <c r="I15" s="53">
        <f t="shared" si="1"/>
        <v>100</v>
      </c>
      <c r="J15" s="40">
        <f>'RENAKSI 2025'!J17</f>
        <v>0</v>
      </c>
      <c r="K15" s="187">
        <f>'RENAKSI 2025'!K17</f>
        <v>0</v>
      </c>
      <c r="L15" s="219">
        <f>'RENAKSI 2025'!N17</f>
        <v>9</v>
      </c>
      <c r="M15" s="53">
        <v>9</v>
      </c>
      <c r="N15" s="53">
        <f t="shared" si="2"/>
        <v>100</v>
      </c>
      <c r="O15" s="53"/>
      <c r="P15" s="178"/>
      <c r="Q15" s="323" t="str">
        <f>'TABEL PRO-KE-SUB RENSTRA'!E18</f>
        <v>Kegiatan Koordinasi Pemeliharaan Prasarana dan Sarana Pelayanan Umum</v>
      </c>
      <c r="R15" s="385"/>
      <c r="S15" s="178"/>
      <c r="T15" s="323" t="str">
        <f>'TABEL PRO-KE-SUB RENSTRA'!K18</f>
        <v>Terlaksananya Koordinasi</v>
      </c>
      <c r="U15" s="385"/>
      <c r="V15" s="312">
        <f>IF('RENAKSI 2025'!V15="","",'RENAKSI 2025'!V15)</f>
        <v>9</v>
      </c>
      <c r="W15" s="53">
        <v>9</v>
      </c>
      <c r="X15" s="200">
        <f t="shared" si="0"/>
        <v>1</v>
      </c>
      <c r="Y15" s="54">
        <f>'RENAKSI 2025'!Y17</f>
        <v>285491900</v>
      </c>
      <c r="Z15" s="208">
        <f>Z16</f>
        <v>122572150</v>
      </c>
      <c r="AA15" s="204">
        <f t="shared" ref="AA15:AA18" si="4">Z15/Y15*100</f>
        <v>42.933669921983778</v>
      </c>
      <c r="AB15" s="52"/>
      <c r="AC15" s="52"/>
      <c r="AD15" s="52"/>
    </row>
    <row r="16" spans="1:30" s="32" customFormat="1" ht="92" x14ac:dyDescent="0.35">
      <c r="A16" s="222"/>
      <c r="B16" s="184"/>
      <c r="C16" s="188"/>
      <c r="D16" s="184"/>
      <c r="E16" s="184"/>
      <c r="F16" s="52"/>
      <c r="G16" s="218">
        <f>'RENAKSI 2025'!H18</f>
        <v>510</v>
      </c>
      <c r="H16" s="53">
        <v>510</v>
      </c>
      <c r="I16" s="53">
        <f t="shared" si="1"/>
        <v>100</v>
      </c>
      <c r="J16" s="40">
        <f>'RENAKSI 2025'!J18</f>
        <v>0</v>
      </c>
      <c r="K16" s="187">
        <f>'RENAKSI 2025'!K18</f>
        <v>0</v>
      </c>
      <c r="L16" s="219">
        <f>'RENAKSI 2025'!N18</f>
        <v>510</v>
      </c>
      <c r="M16" s="53">
        <v>51</v>
      </c>
      <c r="N16" s="53">
        <f t="shared" si="2"/>
        <v>10</v>
      </c>
      <c r="O16" s="53"/>
      <c r="P16" s="178"/>
      <c r="Q16" s="178"/>
      <c r="R16" s="45" t="str">
        <f>'TABEL PRO-KE-SUB RENSTRA'!F19</f>
        <v>Sub Kegiatan Koordinasi/Sinergi dengan Perangkat Daerah dan/atau Instansi Vertikal yang terkait dalam Pemeliharaan Sarana dan Prasarana Pelayanan Umum</v>
      </c>
      <c r="S16" s="178"/>
      <c r="T16" s="178"/>
      <c r="U16" s="45" t="str">
        <f>'TABEL PRO-KE-SUB RENSTRA'!L19</f>
        <v>Jumlah Dokumen Koordinasi/Sinergi dengan Perangkat Daerah dan/atau  Instansi  Vertikal yang Terkait dalam Pemeliharaan Sarana dan Prasarana Pelayanan Umum</v>
      </c>
      <c r="V16" s="312">
        <f>IF('RENAKSI 2025'!V16="","",'RENAKSI 2025'!V16)</f>
        <v>90</v>
      </c>
      <c r="W16" s="53">
        <v>510</v>
      </c>
      <c r="X16" s="200">
        <f t="shared" si="0"/>
        <v>5.666666666666667</v>
      </c>
      <c r="Y16" s="54">
        <f>'RENAKSI 2025'!Y18</f>
        <v>285491900</v>
      </c>
      <c r="Z16" s="208">
        <v>122572150</v>
      </c>
      <c r="AA16" s="204">
        <f t="shared" si="4"/>
        <v>42.933669921983778</v>
      </c>
      <c r="AB16" s="52" t="str">
        <f>'RENAKSI 2025'!Z18</f>
        <v>Seksi Tata Pemerintahan dan Ketertiban Umum</v>
      </c>
      <c r="AC16" s="52"/>
      <c r="AD16" s="52"/>
    </row>
    <row r="17" spans="1:30" s="32" customFormat="1" ht="37.5" customHeight="1" x14ac:dyDescent="0.35">
      <c r="A17" s="222"/>
      <c r="B17" s="184"/>
      <c r="C17" s="188"/>
      <c r="D17" s="184"/>
      <c r="E17" s="184"/>
      <c r="F17" s="52"/>
      <c r="G17" s="218">
        <f>'RENAKSI 2025'!H19</f>
        <v>6</v>
      </c>
      <c r="H17" s="53">
        <v>6</v>
      </c>
      <c r="I17" s="53">
        <f t="shared" si="1"/>
        <v>100</v>
      </c>
      <c r="J17" s="40">
        <f>'RENAKSI 2025'!J19</f>
        <v>0</v>
      </c>
      <c r="K17" s="187">
        <f>'RENAKSI 2025'!K19</f>
        <v>0</v>
      </c>
      <c r="L17" s="219">
        <f>'RENAKSI 2025'!N19</f>
        <v>6</v>
      </c>
      <c r="M17" s="53">
        <v>6</v>
      </c>
      <c r="N17" s="53">
        <f t="shared" si="2"/>
        <v>100</v>
      </c>
      <c r="O17" s="53"/>
      <c r="P17" s="178"/>
      <c r="Q17" s="323" t="str">
        <f>'TABEL PRO-KE-SUB RENSTRA'!E20</f>
        <v>Kegiatan Pelaksanaan Urusan Pemerintahan yang Dilimpahkan kepada Camat</v>
      </c>
      <c r="R17" s="385"/>
      <c r="S17" s="178"/>
      <c r="T17" s="323" t="str">
        <f>'TABEL PRO-KE-SUB RENSTRA'!K20</f>
        <v>Terlaksananya Pelimpahan urusan pemerintahan</v>
      </c>
      <c r="U17" s="385"/>
      <c r="V17" s="312">
        <f>IF('RENAKSI 2025'!V17="","",'RENAKSI 2025'!V17)</f>
        <v>9</v>
      </c>
      <c r="W17" s="53">
        <v>6</v>
      </c>
      <c r="X17" s="200">
        <f t="shared" si="0"/>
        <v>0.66666666666666663</v>
      </c>
      <c r="Y17" s="54">
        <f>'RENAKSI 2025'!Y19</f>
        <v>1147200123</v>
      </c>
      <c r="Z17" s="208">
        <f>Z18</f>
        <v>783863600</v>
      </c>
      <c r="AA17" s="204">
        <f t="shared" si="4"/>
        <v>68.32840968933543</v>
      </c>
      <c r="AB17" s="52"/>
      <c r="AC17" s="52"/>
      <c r="AD17" s="52"/>
    </row>
    <row r="18" spans="1:30" s="32" customFormat="1" ht="46" x14ac:dyDescent="0.35">
      <c r="A18" s="222"/>
      <c r="B18" s="184"/>
      <c r="C18" s="188"/>
      <c r="D18" s="184"/>
      <c r="E18" s="184"/>
      <c r="F18" s="52"/>
      <c r="G18" s="218">
        <f>'RENAKSI 2025'!H20</f>
        <v>75</v>
      </c>
      <c r="H18" s="53">
        <v>75</v>
      </c>
      <c r="I18" s="53">
        <f t="shared" si="1"/>
        <v>100</v>
      </c>
      <c r="J18" s="40">
        <f>'RENAKSI 2025'!J20</f>
        <v>0</v>
      </c>
      <c r="K18" s="187">
        <f>'RENAKSI 2025'!K20</f>
        <v>0</v>
      </c>
      <c r="L18" s="219">
        <f>'RENAKSI 2025'!N20</f>
        <v>75</v>
      </c>
      <c r="M18" s="53">
        <v>75</v>
      </c>
      <c r="N18" s="53">
        <f t="shared" si="2"/>
        <v>100</v>
      </c>
      <c r="O18" s="53"/>
      <c r="P18" s="178"/>
      <c r="Q18" s="178"/>
      <c r="R18" s="45" t="str">
        <f>'TABEL PRO-KE-SUB RENSTRA'!F21</f>
        <v>Sub Kegiatan Pelaksanaan Urusan Pemerintahan yang terkait dengan Kewenangan Lain yang Dilimpahkan</v>
      </c>
      <c r="S18" s="178"/>
      <c r="T18" s="178"/>
      <c r="U18" s="45" t="str">
        <f>'TABEL PRO-KE-SUB RENSTRA'!L21</f>
        <v>Jumlah  Laporan Pelaksanaan  Kewenangan Lain yang Dilimpahkan</v>
      </c>
      <c r="V18" s="312">
        <f>IF('RENAKSI 2025'!V18="","",'RENAKSI 2025'!V18)</f>
        <v>680</v>
      </c>
      <c r="W18" s="53">
        <v>75</v>
      </c>
      <c r="X18" s="200">
        <f t="shared" si="0"/>
        <v>0.11029411764705882</v>
      </c>
      <c r="Y18" s="54">
        <f>'RENAKSI 2025'!Y20</f>
        <v>1147200123</v>
      </c>
      <c r="Z18" s="208">
        <v>783863600</v>
      </c>
      <c r="AA18" s="204">
        <f t="shared" si="4"/>
        <v>68.32840968933543</v>
      </c>
      <c r="AB18" s="52" t="str">
        <f>'RENAKSI 2025'!Z20</f>
        <v>Seksi Sosial</v>
      </c>
      <c r="AC18" s="52"/>
      <c r="AD18" s="52"/>
    </row>
    <row r="19" spans="1:30" s="32" customFormat="1" ht="37" customHeight="1" x14ac:dyDescent="0.35">
      <c r="A19" s="222"/>
      <c r="B19" s="184"/>
      <c r="C19" s="188"/>
      <c r="D19" s="184"/>
      <c r="E19" s="184"/>
      <c r="F19" s="52"/>
      <c r="G19" s="218">
        <f>'RENAKSI 2025'!H21</f>
        <v>6</v>
      </c>
      <c r="H19" s="53">
        <v>6</v>
      </c>
      <c r="I19" s="53">
        <f t="shared" si="1"/>
        <v>100</v>
      </c>
      <c r="J19" s="40">
        <f>'RENAKSI 2025'!J21</f>
        <v>0</v>
      </c>
      <c r="K19" s="187">
        <f>'RENAKSI 2025'!K21</f>
        <v>0</v>
      </c>
      <c r="L19" s="219">
        <f>'RENAKSI 2025'!N21</f>
        <v>6</v>
      </c>
      <c r="M19" s="53">
        <v>6</v>
      </c>
      <c r="N19" s="53">
        <f t="shared" si="2"/>
        <v>100</v>
      </c>
      <c r="O19" s="53"/>
      <c r="P19" s="323" t="str">
        <f>'TABEL PRO-KE-SUB RENSTRA'!D22</f>
        <v>Program Koordinasi Ketentraman Dan Ketertiban Umum</v>
      </c>
      <c r="Q19" s="323"/>
      <c r="R19" s="385"/>
      <c r="S19" s="323" t="str">
        <f>'TABEL PRO-KE-SUB RENSTRA'!J22</f>
        <v>Persentase penurunan tingkat pelanggaran ketenteraman ketertiban umum</v>
      </c>
      <c r="T19" s="323"/>
      <c r="U19" s="385"/>
      <c r="V19" s="312">
        <f>IF('RENAKSI 2025'!V19="","",'RENAKSI 2025'!V19)</f>
        <v>6</v>
      </c>
      <c r="W19" s="53">
        <v>6</v>
      </c>
      <c r="X19" s="200">
        <f t="shared" si="0"/>
        <v>1</v>
      </c>
      <c r="Y19" s="54">
        <f>'RENAKSI 2025'!Y21</f>
        <v>12643800</v>
      </c>
      <c r="Z19" s="208">
        <f>-Y20</f>
        <v>-12643800</v>
      </c>
      <c r="AA19" s="204">
        <f>Z19/Y19*100</f>
        <v>-100</v>
      </c>
      <c r="AB19" s="52"/>
      <c r="AC19" s="52"/>
      <c r="AD19" s="52"/>
    </row>
    <row r="20" spans="1:30" s="32" customFormat="1" ht="34" customHeight="1" x14ac:dyDescent="0.35">
      <c r="A20" s="222"/>
      <c r="B20" s="184"/>
      <c r="C20" s="188"/>
      <c r="D20" s="184"/>
      <c r="E20" s="184"/>
      <c r="F20" s="52"/>
      <c r="G20" s="218">
        <f>'RENAKSI 2025'!H22</f>
        <v>75</v>
      </c>
      <c r="H20" s="53">
        <v>75</v>
      </c>
      <c r="I20" s="53">
        <f t="shared" si="1"/>
        <v>100</v>
      </c>
      <c r="J20" s="40">
        <f>'RENAKSI 2025'!J22</f>
        <v>0</v>
      </c>
      <c r="K20" s="187">
        <f>'RENAKSI 2025'!K22</f>
        <v>0</v>
      </c>
      <c r="L20" s="219">
        <f>'RENAKSI 2025'!N22</f>
        <v>75</v>
      </c>
      <c r="M20" s="53">
        <v>75</v>
      </c>
      <c r="N20" s="53">
        <f t="shared" si="2"/>
        <v>100</v>
      </c>
      <c r="O20" s="53"/>
      <c r="P20" s="178"/>
      <c r="Q20" s="323" t="str">
        <f>'TABEL PRO-KE-SUB RENSTRA'!E23</f>
        <v>Kegiatan Koordinasi Upaya Penyelenggaraan Ketenteraman dan Ketertiban Umum</v>
      </c>
      <c r="R20" s="385"/>
      <c r="S20" s="178"/>
      <c r="T20" s="323" t="str">
        <f>'TABEL PRO-KE-SUB RENSTRA'!K23</f>
        <v>Terselenggaranya Koordinasi Ketentraman dan Ketertiban Umum</v>
      </c>
      <c r="U20" s="385"/>
      <c r="V20" s="312">
        <f>IF('RENAKSI 2025'!V20="","",'RENAKSI 2025'!V20)</f>
        <v>8</v>
      </c>
      <c r="W20" s="53">
        <v>75</v>
      </c>
      <c r="X20" s="200">
        <f t="shared" si="0"/>
        <v>9.375</v>
      </c>
      <c r="Y20" s="54">
        <f>'RENAKSI 2025'!Y22</f>
        <v>12643800</v>
      </c>
      <c r="Z20" s="208">
        <v>11112800</v>
      </c>
      <c r="AA20" s="204">
        <f t="shared" ref="AA20:AA21" si="5">Z20/Y20*100</f>
        <v>87.891298502032626</v>
      </c>
      <c r="AB20" s="52"/>
      <c r="AC20" s="52"/>
      <c r="AD20" s="52"/>
    </row>
    <row r="21" spans="1:30" s="32" customFormat="1" ht="92" x14ac:dyDescent="0.35">
      <c r="A21" s="222"/>
      <c r="B21" s="184"/>
      <c r="C21" s="188"/>
      <c r="D21" s="184"/>
      <c r="E21" s="184"/>
      <c r="F21" s="52"/>
      <c r="G21" s="218">
        <f>'RENAKSI 2025'!H23</f>
        <v>9</v>
      </c>
      <c r="H21" s="53">
        <v>9</v>
      </c>
      <c r="I21" s="53">
        <f t="shared" si="1"/>
        <v>100</v>
      </c>
      <c r="J21" s="40">
        <f>'RENAKSI 2025'!J23</f>
        <v>0</v>
      </c>
      <c r="K21" s="187">
        <f>'RENAKSI 2025'!K23</f>
        <v>0</v>
      </c>
      <c r="L21" s="219">
        <f>'RENAKSI 2025'!N23</f>
        <v>9</v>
      </c>
      <c r="M21" s="53">
        <v>9</v>
      </c>
      <c r="N21" s="53">
        <f t="shared" si="2"/>
        <v>100</v>
      </c>
      <c r="O21" s="53"/>
      <c r="P21" s="178"/>
      <c r="Q21" s="178"/>
      <c r="R21" s="45" t="str">
        <f>'TABEL PRO-KE-SUB RENSTRA'!F24</f>
        <v>Sub Kegiatan Sinergitas dengan Kepolisian Negara Republik Indonesia, Tentara Nasional Indonesia dan Instansi Vertikal di Wilayah Kecamatan</v>
      </c>
      <c r="S21" s="178"/>
      <c r="T21" s="178"/>
      <c r="U21" s="45" t="str">
        <f>'TABEL PRO-KE-SUB RENSTRA'!L24</f>
        <v>Jumlah Laporan Hasil Sinergitas dengan Kepolisian Negara Republik Indonesia, Tentara Nasional   Indonesia   dan   Instansi   Vertikal   di Wilayah Kecamatan</v>
      </c>
      <c r="V21" s="312">
        <f>IF('RENAKSI 2025'!V21="","",'RENAKSI 2025'!V21)</f>
        <v>10</v>
      </c>
      <c r="W21" s="53">
        <v>9</v>
      </c>
      <c r="X21" s="200">
        <f t="shared" si="0"/>
        <v>0.9</v>
      </c>
      <c r="Y21" s="54">
        <f>'RENAKSI 2025'!Y23</f>
        <v>12643800</v>
      </c>
      <c r="Z21" s="208">
        <v>500000</v>
      </c>
      <c r="AA21" s="204">
        <f t="shared" si="5"/>
        <v>3.9545073474746513</v>
      </c>
      <c r="AB21" s="52" t="str">
        <f>'RENAKSI 2025'!Z23</f>
        <v>Tata Pemerintahan dan Ketertiban Umum</v>
      </c>
      <c r="AC21" s="52"/>
      <c r="AD21" s="52"/>
    </row>
    <row r="22" spans="1:30" s="32" customFormat="1" ht="35.5" customHeight="1" x14ac:dyDescent="0.35">
      <c r="A22" s="222"/>
      <c r="B22" s="184"/>
      <c r="C22" s="188"/>
      <c r="D22" s="184"/>
      <c r="E22" s="184"/>
      <c r="F22" s="52"/>
      <c r="G22" s="218">
        <f>'RENAKSI 2025'!H24</f>
        <v>8</v>
      </c>
      <c r="H22" s="53">
        <v>8</v>
      </c>
      <c r="I22" s="53">
        <f t="shared" si="1"/>
        <v>100</v>
      </c>
      <c r="J22" s="40">
        <f>'RENAKSI 2025'!J24</f>
        <v>0</v>
      </c>
      <c r="K22" s="187">
        <f>'RENAKSI 2025'!K24</f>
        <v>0</v>
      </c>
      <c r="L22" s="219">
        <f>'RENAKSI 2025'!N24</f>
        <v>8</v>
      </c>
      <c r="M22" s="53">
        <v>8</v>
      </c>
      <c r="N22" s="53">
        <f t="shared" si="2"/>
        <v>100</v>
      </c>
      <c r="O22" s="53"/>
      <c r="P22" s="323" t="str">
        <f>'TABEL PRO-KE-SUB RENSTRA'!D25</f>
        <v>Program Penyelenggaraan Urusan Pemerintahan Umum</v>
      </c>
      <c r="Q22" s="323"/>
      <c r="R22" s="385"/>
      <c r="S22" s="323" t="str">
        <f>'TABEL PRO-KE-SUB RENSTRA'!J25</f>
        <v>Persentase penyelenggaraan urusan pemerintah daerah yang dilaksanakan</v>
      </c>
      <c r="T22" s="323"/>
      <c r="U22" s="385"/>
      <c r="V22" s="312">
        <f>IF('RENAKSI 2025'!V22="","",'RENAKSI 2025'!V22)</f>
        <v>1</v>
      </c>
      <c r="W22" s="53">
        <v>8</v>
      </c>
      <c r="X22" s="200">
        <f t="shared" si="0"/>
        <v>8</v>
      </c>
      <c r="Y22" s="54">
        <f>'RENAKSI 2025'!Y24</f>
        <v>90223500</v>
      </c>
      <c r="Z22" s="208">
        <f>Z23</f>
        <v>0</v>
      </c>
      <c r="AA22" s="204">
        <f>Z22/Y22*100</f>
        <v>0</v>
      </c>
      <c r="AB22" s="52"/>
      <c r="AC22" s="52"/>
      <c r="AD22" s="52"/>
    </row>
    <row r="23" spans="1:30" s="32" customFormat="1" ht="36.5" customHeight="1" x14ac:dyDescent="0.35">
      <c r="A23" s="222"/>
      <c r="B23" s="184"/>
      <c r="C23" s="188"/>
      <c r="D23" s="184"/>
      <c r="E23" s="184"/>
      <c r="F23" s="52"/>
      <c r="G23" s="218">
        <f>'RENAKSI 2025'!H25</f>
        <v>1</v>
      </c>
      <c r="H23" s="53">
        <v>1</v>
      </c>
      <c r="I23" s="53">
        <f t="shared" si="1"/>
        <v>100</v>
      </c>
      <c r="J23" s="40">
        <f>'RENAKSI 2025'!J25</f>
        <v>0</v>
      </c>
      <c r="K23" s="187">
        <f>'RENAKSI 2025'!K25</f>
        <v>0</v>
      </c>
      <c r="L23" s="219">
        <f>'RENAKSI 2025'!N25</f>
        <v>1</v>
      </c>
      <c r="M23" s="53">
        <v>1</v>
      </c>
      <c r="N23" s="53">
        <f t="shared" si="2"/>
        <v>100</v>
      </c>
      <c r="O23" s="53"/>
      <c r="P23" s="178"/>
      <c r="Q23" s="323" t="str">
        <f>'TABEL PRO-KE-SUB RENSTRA'!E26</f>
        <v>Kegiatan Penyelenggaraan Urusan Pemerintahan Umum sesuai Penugasan Kepala Daerah</v>
      </c>
      <c r="R23" s="385"/>
      <c r="S23" s="178"/>
      <c r="T23" s="323" t="str">
        <f>'TABEL PRO-KE-SUB RENSTRA'!K26</f>
        <v xml:space="preserve">Terselenggaranya Urusan Pemerintahan Umum </v>
      </c>
      <c r="U23" s="385"/>
      <c r="V23" s="312">
        <f>IF('RENAKSI 2025'!V23="","",'RENAKSI 2025'!V23)</f>
        <v>12</v>
      </c>
      <c r="W23" s="53">
        <v>1</v>
      </c>
      <c r="X23" s="200">
        <f t="shared" si="0"/>
        <v>8.3333333333333329E-2</v>
      </c>
      <c r="Y23" s="54">
        <f>'RENAKSI 2025'!Y25</f>
        <v>90223500</v>
      </c>
      <c r="Z23" s="208">
        <f>Z24+Z25</f>
        <v>0</v>
      </c>
      <c r="AA23" s="204">
        <f t="shared" ref="AA23:AA25" si="6">Z23/Y23*100</f>
        <v>0</v>
      </c>
      <c r="AB23" s="52"/>
      <c r="AC23" s="52"/>
      <c r="AD23" s="52"/>
    </row>
    <row r="24" spans="1:30" s="32" customFormat="1" ht="103.5" x14ac:dyDescent="0.35">
      <c r="A24" s="222"/>
      <c r="B24" s="184"/>
      <c r="C24" s="188"/>
      <c r="D24" s="184"/>
      <c r="E24" s="184"/>
      <c r="F24" s="52"/>
      <c r="G24" s="218">
        <f>'RENAKSI 2025'!H26</f>
        <v>200</v>
      </c>
      <c r="H24" s="53">
        <v>0</v>
      </c>
      <c r="I24" s="53">
        <f t="shared" si="1"/>
        <v>0</v>
      </c>
      <c r="J24" s="40">
        <f>'RENAKSI 2025'!J26</f>
        <v>0</v>
      </c>
      <c r="K24" s="187">
        <f>'RENAKSI 2025'!K26</f>
        <v>0</v>
      </c>
      <c r="L24" s="219">
        <f>'RENAKSI 2025'!N26</f>
        <v>200</v>
      </c>
      <c r="M24" s="53">
        <v>0</v>
      </c>
      <c r="N24" s="53">
        <f t="shared" si="2"/>
        <v>0</v>
      </c>
      <c r="O24" s="53"/>
      <c r="P24" s="178"/>
      <c r="Q24" s="178"/>
      <c r="R24" s="45" t="str">
        <f>'TABEL PRO-KE-SUB RENSTRA'!F27</f>
        <v>Sub Kegiatan Pembinaan Keurukunan antarsuku dan intrasuku, Umat Beragama, Ras dan Golongan lainnya guna mewujudkan Stabilitas Keamanan Lokal, Regional dan Nasional</v>
      </c>
      <c r="S24" s="178"/>
      <c r="T24" s="178"/>
      <c r="U24" s="45" t="str">
        <f>'TABEL PRO-KE-SUB RENSTRA'!L27</f>
        <v>Jumlah Orang yang Mengikuti Pembinaan Kerukunan Antar Suku dan Intra Suku , Umat Beragama, Ras, dan Golongan Lainnya Guna Mewujudkan Stabilitas     Keamanan     Lokal,
Regional, dan Nasional</v>
      </c>
      <c r="V24" s="312">
        <f>IF('RENAKSI 2025'!V24="","",'RENAKSI 2025'!V24)</f>
        <v>100</v>
      </c>
      <c r="W24" s="53">
        <v>100</v>
      </c>
      <c r="X24" s="200">
        <f t="shared" si="0"/>
        <v>1</v>
      </c>
      <c r="Y24" s="202">
        <f>'RENAKSI 2025'!Y26</f>
        <v>0</v>
      </c>
      <c r="Z24" s="208">
        <v>0</v>
      </c>
      <c r="AA24" s="204">
        <v>0</v>
      </c>
      <c r="AB24" s="52" t="str">
        <f>'RENAKSI 2025'!Z26</f>
        <v>Seksi Sosial</v>
      </c>
      <c r="AC24" s="52"/>
      <c r="AD24" s="52"/>
    </row>
    <row r="25" spans="1:30" s="32" customFormat="1" ht="46.5" thickBot="1" x14ac:dyDescent="0.4">
      <c r="A25" s="222"/>
      <c r="B25" s="184"/>
      <c r="C25" s="188"/>
      <c r="D25" s="184"/>
      <c r="E25" s="184"/>
      <c r="F25" s="52"/>
      <c r="G25" s="218">
        <f>'RENAKSI 2025'!H27</f>
        <v>1</v>
      </c>
      <c r="H25" s="53">
        <v>1</v>
      </c>
      <c r="I25" s="53">
        <f t="shared" si="1"/>
        <v>100</v>
      </c>
      <c r="J25" s="40">
        <f>'RENAKSI 2025'!J27</f>
        <v>0</v>
      </c>
      <c r="K25" s="187">
        <f>'RENAKSI 2025'!K27</f>
        <v>0</v>
      </c>
      <c r="L25" s="219">
        <f>'RENAKSI 2025'!N27</f>
        <v>1</v>
      </c>
      <c r="M25" s="53">
        <v>1</v>
      </c>
      <c r="N25" s="53">
        <f t="shared" si="2"/>
        <v>100</v>
      </c>
      <c r="O25" s="53"/>
      <c r="P25" s="178"/>
      <c r="Q25" s="178"/>
      <c r="R25" s="45" t="str">
        <f>'TABEL PRO-KE-SUB RENSTRA'!F28</f>
        <v>Sub Kegiatan Pelaksanaan Tugas Forum Koordinasi Pimpinan di Kecamatan</v>
      </c>
      <c r="S25" s="178"/>
      <c r="T25" s="178"/>
      <c r="U25" s="45" t="str">
        <f>'TABEL PRO-KE-SUB RENSTRA'!L28</f>
        <v>Jumlah   Dokumen   Tugas   Forum   Koordinasi Pimpinan di Kecamatan</v>
      </c>
      <c r="V25" s="313">
        <f>IF('RENAKSI 2025'!V25="","",'RENAKSI 2025'!V25)</f>
        <v>2</v>
      </c>
      <c r="W25" s="53">
        <v>2</v>
      </c>
      <c r="X25" s="200">
        <f>W25/V25</f>
        <v>1</v>
      </c>
      <c r="Y25" s="54">
        <f>'RENAKSI 2025'!Y27</f>
        <v>90223500</v>
      </c>
      <c r="Z25" s="208">
        <v>0</v>
      </c>
      <c r="AA25" s="204">
        <f t="shared" si="6"/>
        <v>0</v>
      </c>
      <c r="AB25" s="52" t="str">
        <f>'RENAKSI 2025'!Z27</f>
        <v>Tata Pemerintahan dan Ketertiban Umum</v>
      </c>
      <c r="AC25" s="52"/>
      <c r="AD25" s="52"/>
    </row>
    <row r="26" spans="1:30" s="4" customFormat="1" ht="12" thickTop="1" x14ac:dyDescent="0.25">
      <c r="A26" s="68"/>
      <c r="B26" s="50"/>
      <c r="C26" s="50"/>
      <c r="D26" s="50"/>
      <c r="E26" s="50"/>
      <c r="F26" s="55"/>
      <c r="G26" s="41"/>
      <c r="H26" s="41"/>
      <c r="I26" s="41"/>
      <c r="J26" s="41"/>
      <c r="K26" s="55"/>
      <c r="L26" s="41"/>
      <c r="M26" s="41"/>
      <c r="N26" s="41"/>
      <c r="O26" s="41"/>
      <c r="P26" s="50"/>
      <c r="Q26" s="50"/>
      <c r="R26" s="55"/>
      <c r="S26" s="50"/>
      <c r="T26" s="50"/>
      <c r="U26" s="55"/>
      <c r="V26" s="41"/>
      <c r="W26" s="41"/>
      <c r="X26" s="41"/>
      <c r="Y26" s="41"/>
      <c r="Z26" s="209"/>
      <c r="AA26" s="41"/>
      <c r="AB26" s="41"/>
      <c r="AC26" s="41"/>
      <c r="AD26" s="41"/>
    </row>
    <row r="27" spans="1:30" s="4" customFormat="1" ht="14.5" customHeight="1" x14ac:dyDescent="0.25">
      <c r="A27" s="6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209"/>
      <c r="AA27" s="41"/>
      <c r="AB27" s="41"/>
      <c r="AC27" s="388" t="s">
        <v>243</v>
      </c>
      <c r="AD27" s="388"/>
    </row>
    <row r="28" spans="1:30" s="4" customFormat="1" ht="14.5" customHeight="1" x14ac:dyDescent="0.25">
      <c r="A28" s="6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209"/>
      <c r="AA28" s="41"/>
      <c r="AB28" s="41"/>
      <c r="AC28" s="388" t="s">
        <v>59</v>
      </c>
      <c r="AD28" s="388"/>
    </row>
    <row r="29" spans="1:30" s="4" customFormat="1" ht="11.5" x14ac:dyDescent="0.25">
      <c r="A29" s="6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209"/>
      <c r="AA29" s="41"/>
      <c r="AB29" s="41"/>
      <c r="AC29" s="41"/>
      <c r="AD29" s="41"/>
    </row>
    <row r="30" spans="1:30" s="4" customFormat="1" ht="11.5" x14ac:dyDescent="0.25">
      <c r="A30" s="6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209"/>
      <c r="AA30" s="41"/>
      <c r="AB30" s="41"/>
      <c r="AC30" s="41"/>
      <c r="AD30" s="41"/>
    </row>
    <row r="31" spans="1:30" s="4" customFormat="1" ht="11.5" x14ac:dyDescent="0.25">
      <c r="A31" s="6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209"/>
      <c r="AA31" s="41"/>
      <c r="AB31" s="41"/>
      <c r="AC31" s="41"/>
      <c r="AD31" s="41"/>
    </row>
    <row r="32" spans="1:30" s="4" customFormat="1" ht="11.5" x14ac:dyDescent="0.25">
      <c r="A32" s="6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209"/>
      <c r="AA32" s="41"/>
      <c r="AB32" s="41"/>
      <c r="AC32" s="41"/>
      <c r="AD32" s="41"/>
    </row>
    <row r="33" spans="1:30" s="4" customFormat="1" ht="11.5" x14ac:dyDescent="0.25">
      <c r="A33" s="429" t="s">
        <v>57</v>
      </c>
      <c r="B33" s="429"/>
      <c r="C33" s="429"/>
      <c r="D33" s="429"/>
      <c r="E33" s="429"/>
      <c r="F33" s="459"/>
      <c r="G33" s="56"/>
      <c r="H33" s="57"/>
      <c r="I33" s="57"/>
      <c r="J33" s="41"/>
      <c r="K33" s="50"/>
      <c r="L33" s="57"/>
      <c r="M33" s="57"/>
      <c r="N33" s="57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209"/>
      <c r="AA33" s="41"/>
      <c r="AB33" s="41"/>
      <c r="AC33" s="389" t="s">
        <v>121</v>
      </c>
      <c r="AD33" s="389"/>
    </row>
    <row r="34" spans="1:30" s="7" customFormat="1" ht="14.5" customHeight="1" x14ac:dyDescent="0.35">
      <c r="A34" s="75" t="s">
        <v>0</v>
      </c>
      <c r="B34" s="164" t="s">
        <v>6</v>
      </c>
      <c r="C34" s="428" t="s">
        <v>4</v>
      </c>
      <c r="D34" s="429"/>
      <c r="E34" s="459"/>
      <c r="F34" s="182" t="s">
        <v>5</v>
      </c>
      <c r="G34" s="56"/>
      <c r="H34" s="57"/>
      <c r="I34" s="57"/>
      <c r="J34" s="147"/>
      <c r="K34" s="183"/>
      <c r="L34" s="57"/>
      <c r="M34" s="57"/>
      <c r="N34" s="5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210"/>
      <c r="AA34" s="147"/>
      <c r="AB34" s="147"/>
      <c r="AC34" s="390" t="s">
        <v>122</v>
      </c>
      <c r="AD34" s="390"/>
    </row>
    <row r="35" spans="1:30" s="5" customFormat="1" ht="22" customHeight="1" x14ac:dyDescent="0.35">
      <c r="A35" s="159">
        <v>1</v>
      </c>
      <c r="B35" s="165" t="s">
        <v>184</v>
      </c>
      <c r="C35" s="430" t="s">
        <v>115</v>
      </c>
      <c r="D35" s="431"/>
      <c r="E35" s="432"/>
      <c r="F35" s="145"/>
      <c r="G35" s="58"/>
      <c r="H35" s="58"/>
      <c r="I35" s="58"/>
      <c r="J35" s="43"/>
      <c r="L35" s="58"/>
      <c r="M35" s="58"/>
      <c r="N35" s="58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211"/>
      <c r="AA35" s="43"/>
      <c r="AB35" s="43"/>
      <c r="AC35" s="43"/>
      <c r="AD35" s="43"/>
    </row>
    <row r="36" spans="1:30" s="5" customFormat="1" ht="22" customHeight="1" x14ac:dyDescent="0.35">
      <c r="A36" s="159">
        <v>2</v>
      </c>
      <c r="B36" s="165" t="s">
        <v>185</v>
      </c>
      <c r="C36" s="430" t="s">
        <v>116</v>
      </c>
      <c r="D36" s="431"/>
      <c r="E36" s="432"/>
      <c r="F36" s="145"/>
      <c r="G36" s="58"/>
      <c r="H36" s="58"/>
      <c r="I36" s="58"/>
      <c r="J36" s="43"/>
      <c r="L36" s="58"/>
      <c r="M36" s="58"/>
      <c r="N36" s="58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211"/>
      <c r="AA36" s="43"/>
      <c r="AB36" s="43"/>
      <c r="AC36" s="43"/>
      <c r="AD36" s="43"/>
    </row>
    <row r="37" spans="1:30" s="5" customFormat="1" ht="22" customHeight="1" x14ac:dyDescent="0.35">
      <c r="A37" s="159">
        <v>3</v>
      </c>
      <c r="B37" s="165" t="s">
        <v>186</v>
      </c>
      <c r="C37" s="430" t="s">
        <v>117</v>
      </c>
      <c r="D37" s="431"/>
      <c r="E37" s="432"/>
      <c r="F37" s="145"/>
      <c r="G37" s="58"/>
      <c r="H37" s="58"/>
      <c r="I37" s="58"/>
      <c r="J37" s="43"/>
      <c r="L37" s="58"/>
      <c r="M37" s="58"/>
      <c r="N37" s="58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211"/>
      <c r="AA37" s="43"/>
      <c r="AB37" s="43"/>
      <c r="AC37" s="43"/>
      <c r="AD37" s="43"/>
    </row>
    <row r="38" spans="1:30" s="5" customFormat="1" ht="22" customHeight="1" x14ac:dyDescent="0.35">
      <c r="A38" s="159">
        <v>4</v>
      </c>
      <c r="B38" s="165" t="s">
        <v>187</v>
      </c>
      <c r="C38" s="430" t="s">
        <v>189</v>
      </c>
      <c r="D38" s="431"/>
      <c r="E38" s="432"/>
      <c r="F38" s="145"/>
      <c r="G38" s="58"/>
      <c r="H38" s="58"/>
      <c r="I38" s="58"/>
      <c r="J38" s="43"/>
      <c r="L38" s="58"/>
      <c r="M38" s="58"/>
      <c r="N38" s="58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211"/>
      <c r="AA38" s="43"/>
      <c r="AB38" s="43"/>
      <c r="AC38" s="43"/>
      <c r="AD38" s="43"/>
    </row>
    <row r="39" spans="1:30" s="4" customFormat="1" ht="11.5" customHeight="1" x14ac:dyDescent="0.25">
      <c r="A39" s="159">
        <v>5</v>
      </c>
      <c r="B39" s="165" t="s">
        <v>188</v>
      </c>
      <c r="C39" s="430" t="s">
        <v>119</v>
      </c>
      <c r="D39" s="431"/>
      <c r="E39" s="432"/>
      <c r="F39" s="145"/>
      <c r="G39" s="41"/>
      <c r="H39" s="41"/>
      <c r="I39" s="41"/>
      <c r="J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209"/>
      <c r="AA39" s="41"/>
      <c r="AB39" s="41"/>
      <c r="AC39" s="41"/>
      <c r="AD39" s="41"/>
    </row>
    <row r="40" spans="1:30" s="4" customFormat="1" ht="11.5" customHeight="1" x14ac:dyDescent="0.25">
      <c r="A40" s="69"/>
      <c r="C40" s="41"/>
      <c r="D40" s="41"/>
      <c r="E40" s="41"/>
      <c r="F40" s="41"/>
      <c r="G40" s="41"/>
      <c r="H40" s="41"/>
      <c r="I40" s="41"/>
      <c r="J40" s="41"/>
      <c r="K40" s="5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209"/>
      <c r="AA40" s="41"/>
      <c r="AB40" s="41"/>
      <c r="AC40" s="41"/>
      <c r="AD40" s="41"/>
    </row>
    <row r="41" spans="1:30" s="4" customFormat="1" ht="11.5" x14ac:dyDescent="0.25">
      <c r="A41" s="6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209"/>
      <c r="AA41" s="41"/>
      <c r="AB41" s="41"/>
      <c r="AC41" s="41"/>
      <c r="AD41" s="41"/>
    </row>
    <row r="42" spans="1:30" s="4" customFormat="1" ht="11.5" x14ac:dyDescent="0.25">
      <c r="A42" s="6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209"/>
      <c r="AA42" s="41"/>
      <c r="AB42" s="41"/>
      <c r="AC42" s="41"/>
      <c r="AD42" s="41"/>
    </row>
    <row r="43" spans="1:30" s="4" customFormat="1" ht="11.5" x14ac:dyDescent="0.25">
      <c r="A43" s="6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209"/>
      <c r="AA43" s="41"/>
      <c r="AB43" s="41"/>
      <c r="AC43" s="41"/>
      <c r="AD43" s="41"/>
    </row>
    <row r="44" spans="1:30" s="4" customFormat="1" ht="11.5" x14ac:dyDescent="0.25">
      <c r="A44" s="6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209"/>
      <c r="AA44" s="41"/>
      <c r="AB44" s="41"/>
      <c r="AC44" s="41"/>
      <c r="AD44" s="41"/>
    </row>
    <row r="45" spans="1:30" s="4" customFormat="1" ht="11.5" x14ac:dyDescent="0.25">
      <c r="A45" s="6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209"/>
      <c r="AA45" s="41"/>
      <c r="AB45" s="41"/>
      <c r="AC45" s="41"/>
      <c r="AD45" s="41"/>
    </row>
    <row r="46" spans="1:30" s="4" customFormat="1" ht="11.5" x14ac:dyDescent="0.25">
      <c r="A46" s="6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209"/>
      <c r="AA46" s="41"/>
      <c r="AB46" s="41"/>
      <c r="AC46" s="41"/>
      <c r="AD46" s="41"/>
    </row>
    <row r="47" spans="1:30" s="4" customFormat="1" ht="11.5" x14ac:dyDescent="0.25">
      <c r="A47" s="6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209"/>
      <c r="AA47" s="41"/>
      <c r="AB47" s="41"/>
      <c r="AC47" s="41"/>
      <c r="AD47" s="41"/>
    </row>
    <row r="48" spans="1:30" s="4" customFormat="1" ht="11.5" x14ac:dyDescent="0.25">
      <c r="A48" s="6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209"/>
      <c r="AA48" s="41"/>
      <c r="AB48" s="41"/>
      <c r="AC48" s="41"/>
      <c r="AD48" s="41"/>
    </row>
    <row r="49" spans="1:30" s="4" customFormat="1" ht="11.5" x14ac:dyDescent="0.25">
      <c r="A49" s="6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209"/>
      <c r="AA49" s="41"/>
      <c r="AB49" s="41"/>
      <c r="AC49" s="41"/>
      <c r="AD49" s="41"/>
    </row>
    <row r="50" spans="1:30" s="4" customFormat="1" ht="11.5" x14ac:dyDescent="0.25">
      <c r="A50" s="6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209"/>
      <c r="AA50" s="41"/>
      <c r="AB50" s="41"/>
      <c r="AC50" s="41"/>
      <c r="AD50" s="41"/>
    </row>
    <row r="51" spans="1:30" s="4" customFormat="1" ht="11.5" x14ac:dyDescent="0.25">
      <c r="A51" s="6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209"/>
      <c r="AA51" s="41"/>
      <c r="AB51" s="41"/>
      <c r="AC51" s="41"/>
      <c r="AD51" s="41"/>
    </row>
    <row r="52" spans="1:30" s="4" customFormat="1" ht="11.5" x14ac:dyDescent="0.25">
      <c r="A52" s="6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209"/>
      <c r="AA52" s="41"/>
      <c r="AB52" s="41"/>
      <c r="AC52" s="41"/>
      <c r="AD52" s="41"/>
    </row>
    <row r="53" spans="1:30" s="4" customFormat="1" ht="11.5" x14ac:dyDescent="0.25">
      <c r="A53" s="6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209"/>
      <c r="AA53" s="41"/>
      <c r="AB53" s="41"/>
      <c r="AC53" s="41"/>
      <c r="AD53" s="41"/>
    </row>
    <row r="54" spans="1:30" s="4" customFormat="1" ht="11.5" x14ac:dyDescent="0.25">
      <c r="A54" s="6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209"/>
      <c r="AA54" s="41"/>
      <c r="AB54" s="41"/>
      <c r="AC54" s="41"/>
      <c r="AD54" s="41"/>
    </row>
    <row r="55" spans="1:30" s="4" customFormat="1" ht="11.5" x14ac:dyDescent="0.25">
      <c r="A55" s="6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209"/>
      <c r="AA55" s="41"/>
      <c r="AB55" s="41"/>
      <c r="AC55" s="41"/>
      <c r="AD55" s="41"/>
    </row>
    <row r="56" spans="1:30" s="4" customFormat="1" ht="11.5" x14ac:dyDescent="0.25">
      <c r="A56" s="6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209"/>
      <c r="AA56" s="41"/>
      <c r="AB56" s="41"/>
      <c r="AC56" s="41"/>
      <c r="AD56" s="41"/>
    </row>
    <row r="57" spans="1:30" s="4" customFormat="1" ht="11.5" x14ac:dyDescent="0.25">
      <c r="A57" s="6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209"/>
      <c r="AA57" s="41"/>
      <c r="AB57" s="41"/>
      <c r="AC57" s="41"/>
      <c r="AD57" s="41"/>
    </row>
    <row r="58" spans="1:30" s="4" customFormat="1" ht="11.5" x14ac:dyDescent="0.25">
      <c r="A58" s="6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209"/>
      <c r="AA58" s="41"/>
      <c r="AB58" s="41"/>
      <c r="AC58" s="41"/>
      <c r="AD58" s="41"/>
    </row>
  </sheetData>
  <mergeCells count="49">
    <mergeCell ref="C37:E37"/>
    <mergeCell ref="C38:E38"/>
    <mergeCell ref="C39:E39"/>
    <mergeCell ref="A33:F33"/>
    <mergeCell ref="AC33:AD33"/>
    <mergeCell ref="C34:E34"/>
    <mergeCell ref="AC34:AD34"/>
    <mergeCell ref="C35:E35"/>
    <mergeCell ref="C36:E36"/>
    <mergeCell ref="Q15:R15"/>
    <mergeCell ref="T15:U15"/>
    <mergeCell ref="AC28:AD28"/>
    <mergeCell ref="Q17:R17"/>
    <mergeCell ref="T17:U17"/>
    <mergeCell ref="P19:R19"/>
    <mergeCell ref="S19:U19"/>
    <mergeCell ref="Q20:R20"/>
    <mergeCell ref="T20:U20"/>
    <mergeCell ref="P22:R22"/>
    <mergeCell ref="S22:U22"/>
    <mergeCell ref="Q23:R23"/>
    <mergeCell ref="T23:U23"/>
    <mergeCell ref="AC27:AD27"/>
    <mergeCell ref="Q11:R11"/>
    <mergeCell ref="T11:U11"/>
    <mergeCell ref="P13:R13"/>
    <mergeCell ref="S13:U13"/>
    <mergeCell ref="P14:R14"/>
    <mergeCell ref="S14:U14"/>
    <mergeCell ref="P5:R5"/>
    <mergeCell ref="S5:U5"/>
    <mergeCell ref="P6:R6"/>
    <mergeCell ref="S6:U6"/>
    <mergeCell ref="Q7:R7"/>
    <mergeCell ref="T7:U7"/>
    <mergeCell ref="A1:AD1"/>
    <mergeCell ref="A3:B4"/>
    <mergeCell ref="C3:E4"/>
    <mergeCell ref="F3:F4"/>
    <mergeCell ref="G3:I3"/>
    <mergeCell ref="J3:O3"/>
    <mergeCell ref="P3:R4"/>
    <mergeCell ref="S3:U4"/>
    <mergeCell ref="V3:X3"/>
    <mergeCell ref="Y3:AA3"/>
    <mergeCell ref="AB3:AB4"/>
    <mergeCell ref="AC3:AC4"/>
    <mergeCell ref="AD3:AD4"/>
    <mergeCell ref="J4:K4"/>
  </mergeCells>
  <printOptions horizontalCentered="1"/>
  <pageMargins left="0.19685039370078741" right="0.39370078740157483" top="0.78740157480314965" bottom="0.78740157480314965" header="0" footer="0"/>
  <pageSetup paperSize="9" scale="47" orientation="landscape" horizontalDpi="4294967293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A19" workbookViewId="0">
      <selection activeCell="G24" sqref="G24"/>
    </sheetView>
  </sheetViews>
  <sheetFormatPr defaultRowHeight="14.5" x14ac:dyDescent="0.35"/>
  <cols>
    <col min="1" max="1" width="2.26953125" style="67" customWidth="1"/>
    <col min="2" max="2" width="25.453125" style="44" customWidth="1"/>
    <col min="3" max="4" width="1.54296875" style="44" customWidth="1"/>
    <col min="5" max="5" width="20.54296875" style="44" customWidth="1"/>
    <col min="6" max="6" width="10.81640625" style="44" customWidth="1"/>
    <col min="7" max="9" width="8" style="44" customWidth="1"/>
    <col min="10" max="10" width="3" style="44" customWidth="1"/>
    <col min="11" max="11" width="15.54296875" style="41" customWidth="1"/>
    <col min="12" max="14" width="7.81640625" style="44" customWidth="1"/>
    <col min="15" max="15" width="12.54296875" style="44" customWidth="1"/>
    <col min="16" max="17" width="1.54296875" style="44" customWidth="1"/>
    <col min="18" max="18" width="20.54296875" style="44" customWidth="1"/>
    <col min="19" max="20" width="1.54296875" style="44" customWidth="1"/>
    <col min="21" max="21" width="15.54296875" style="44" customWidth="1"/>
    <col min="22" max="23" width="10.453125" style="44" customWidth="1"/>
    <col min="24" max="24" width="8.26953125" style="44" customWidth="1"/>
    <col min="25" max="25" width="10.453125" style="44" customWidth="1"/>
    <col min="26" max="26" width="10.453125" style="212" customWidth="1"/>
    <col min="27" max="27" width="7.90625" style="44" customWidth="1"/>
    <col min="28" max="28" width="17.7265625" style="44" customWidth="1"/>
    <col min="29" max="29" width="14.453125" style="44" customWidth="1"/>
    <col min="30" max="30" width="16.6328125" style="44" customWidth="1"/>
  </cols>
  <sheetData>
    <row r="1" spans="1:30" s="3" customFormat="1" ht="15.65" customHeight="1" x14ac:dyDescent="0.35">
      <c r="A1" s="421" t="s">
        <v>201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</row>
    <row r="3" spans="1:30" s="7" customFormat="1" ht="15" customHeight="1" x14ac:dyDescent="0.35">
      <c r="A3" s="398" t="s">
        <v>35</v>
      </c>
      <c r="B3" s="400"/>
      <c r="C3" s="406" t="s">
        <v>1</v>
      </c>
      <c r="D3" s="427"/>
      <c r="E3" s="427"/>
      <c r="F3" s="404" t="s">
        <v>9</v>
      </c>
      <c r="G3" s="428" t="s">
        <v>209</v>
      </c>
      <c r="H3" s="429"/>
      <c r="I3" s="429"/>
      <c r="J3" s="411" t="s">
        <v>210</v>
      </c>
      <c r="K3" s="411"/>
      <c r="L3" s="411"/>
      <c r="M3" s="411"/>
      <c r="N3" s="411"/>
      <c r="O3" s="411"/>
      <c r="P3" s="398" t="s">
        <v>39</v>
      </c>
      <c r="Q3" s="399"/>
      <c r="R3" s="400"/>
      <c r="S3" s="398" t="s">
        <v>40</v>
      </c>
      <c r="T3" s="399"/>
      <c r="U3" s="400"/>
      <c r="V3" s="411" t="s">
        <v>211</v>
      </c>
      <c r="W3" s="411"/>
      <c r="X3" s="411"/>
      <c r="Y3" s="411" t="s">
        <v>218</v>
      </c>
      <c r="Z3" s="411"/>
      <c r="AA3" s="411"/>
      <c r="AB3" s="408" t="s">
        <v>41</v>
      </c>
      <c r="AC3" s="404" t="s">
        <v>3</v>
      </c>
      <c r="AD3" s="404" t="s">
        <v>28</v>
      </c>
    </row>
    <row r="4" spans="1:30" s="5" customFormat="1" ht="33.65" customHeight="1" x14ac:dyDescent="0.35">
      <c r="A4" s="401"/>
      <c r="B4" s="403"/>
      <c r="C4" s="422"/>
      <c r="D4" s="426"/>
      <c r="E4" s="426"/>
      <c r="F4" s="405"/>
      <c r="G4" s="192" t="s">
        <v>2</v>
      </c>
      <c r="H4" s="182" t="s">
        <v>11</v>
      </c>
      <c r="I4" s="193" t="s">
        <v>13</v>
      </c>
      <c r="J4" s="420" t="s">
        <v>37</v>
      </c>
      <c r="K4" s="420"/>
      <c r="L4" s="182" t="s">
        <v>2</v>
      </c>
      <c r="M4" s="182" t="s">
        <v>11</v>
      </c>
      <c r="N4" s="182" t="s">
        <v>13</v>
      </c>
      <c r="O4" s="189" t="s">
        <v>10</v>
      </c>
      <c r="P4" s="401"/>
      <c r="Q4" s="402"/>
      <c r="R4" s="403"/>
      <c r="S4" s="401"/>
      <c r="T4" s="402"/>
      <c r="U4" s="403"/>
      <c r="V4" s="191" t="s">
        <v>2</v>
      </c>
      <c r="W4" s="191" t="s">
        <v>11</v>
      </c>
      <c r="X4" s="51" t="s">
        <v>13</v>
      </c>
      <c r="Y4" s="191" t="s">
        <v>34</v>
      </c>
      <c r="Z4" s="206" t="s">
        <v>11</v>
      </c>
      <c r="AA4" s="51" t="s">
        <v>13</v>
      </c>
      <c r="AB4" s="409"/>
      <c r="AC4" s="405"/>
      <c r="AD4" s="405"/>
    </row>
    <row r="5" spans="1:30" s="32" customFormat="1" ht="39.5" customHeight="1" x14ac:dyDescent="0.35">
      <c r="A5" s="222">
        <f>'TABEL TUSAR RENSTRA'!B6</f>
        <v>1.1000000000000001</v>
      </c>
      <c r="B5" s="184" t="str">
        <f>'TABEL TUSAR RENSTRA'!C6</f>
        <v xml:space="preserve">Meningkatnya partisipasi masyarakat dalam pembangunan kecamatan, kelurahan </v>
      </c>
      <c r="C5" s="188"/>
      <c r="D5" s="184">
        <f>'TABEL TUSAR RENSTRA'!E6</f>
        <v>1.1000000000000001</v>
      </c>
      <c r="E5" s="184" t="str">
        <f>'TABEL TUSAR RENSTRA'!F6</f>
        <v>Persentase partisipasi masyarakat dalam pembangunan kecamatan dan kelurahan</v>
      </c>
      <c r="F5" s="52" t="str">
        <f>'TABEL TUSAR RENSTRA'!G6</f>
        <v>Persen</v>
      </c>
      <c r="G5" s="204">
        <f>'RENAKSI 2025'!I5</f>
        <v>39.99</v>
      </c>
      <c r="H5" s="201">
        <v>0.40014955665599011</v>
      </c>
      <c r="I5" s="201">
        <f>H5/G5*100</f>
        <v>1.0006240476518882</v>
      </c>
      <c r="J5" s="40">
        <f>'RENAKSI 2025'!J5</f>
        <v>0</v>
      </c>
      <c r="K5" s="187">
        <f>'RENAKSI 2025'!K5</f>
        <v>0</v>
      </c>
      <c r="L5" s="204">
        <f>'RENAKSI 2025'!O5</f>
        <v>39.99</v>
      </c>
      <c r="M5" s="201">
        <v>0.40014955665599011</v>
      </c>
      <c r="N5" s="201">
        <f>M5/L5*100</f>
        <v>1.0006240476518882</v>
      </c>
      <c r="O5" s="53"/>
      <c r="P5" s="436"/>
      <c r="Q5" s="437"/>
      <c r="R5" s="438"/>
      <c r="S5" s="436"/>
      <c r="T5" s="437"/>
      <c r="U5" s="438"/>
      <c r="V5" s="59"/>
      <c r="W5" s="60"/>
      <c r="X5" s="61"/>
      <c r="Y5" s="59"/>
      <c r="Z5" s="207"/>
      <c r="AA5" s="61"/>
      <c r="AB5" s="62"/>
      <c r="AC5" s="62"/>
      <c r="AD5" s="62"/>
    </row>
    <row r="6" spans="1:30" s="32" customFormat="1" ht="34.5" customHeight="1" x14ac:dyDescent="0.35">
      <c r="A6" s="222"/>
      <c r="B6" s="184"/>
      <c r="C6" s="188"/>
      <c r="D6" s="184"/>
      <c r="E6" s="184"/>
      <c r="F6" s="52"/>
      <c r="G6" s="203">
        <f>'RENAKSI 2025'!I6</f>
        <v>26</v>
      </c>
      <c r="H6" s="201">
        <v>0.26074908453773799</v>
      </c>
      <c r="I6" s="201">
        <f>H6/G6*100</f>
        <v>1.0028810943759154</v>
      </c>
      <c r="J6" s="40">
        <f>'RENAKSI 2025'!J6</f>
        <v>0</v>
      </c>
      <c r="K6" s="187">
        <f>'RENAKSI 2025'!K6</f>
        <v>0</v>
      </c>
      <c r="L6" s="204">
        <f>'RENAKSI 2025'!O6</f>
        <v>26</v>
      </c>
      <c r="M6" s="201">
        <v>0.26074908453773799</v>
      </c>
      <c r="N6" s="201">
        <f>M6/L6*100</f>
        <v>1.0028810943759154</v>
      </c>
      <c r="O6" s="53"/>
      <c r="P6" s="323" t="str">
        <f>'TABEL PRO-KE-SUB RENSTRA'!D7</f>
        <v>Program Pemberdayaan Masyarakat Desa Dan Kelurahan</v>
      </c>
      <c r="Q6" s="323"/>
      <c r="R6" s="385"/>
      <c r="S6" s="323" t="str">
        <f>'TABEL PRO-KE-SUB RENSTRA'!J7</f>
        <v>Tingkat partisipasi dan pemberdayaan masyarakat Kecamatan/kelurahan</v>
      </c>
      <c r="T6" s="323"/>
      <c r="U6" s="385"/>
      <c r="V6" s="308">
        <f>IF('RENAKSI 2025'!V6="","",'RENAKSI 2025'!V6)</f>
        <v>0.26</v>
      </c>
      <c r="W6" s="201">
        <v>0.26350559090772485</v>
      </c>
      <c r="X6" s="201">
        <f>W6/V6*100</f>
        <v>101.34830419527879</v>
      </c>
      <c r="Y6" s="54">
        <f>'RENAKSI 2025'!X6</f>
        <v>5474764815</v>
      </c>
      <c r="Z6" s="208">
        <f>Z7+Z11</f>
        <v>3975370326</v>
      </c>
      <c r="AA6" s="204">
        <f>Z6/Y6*100</f>
        <v>72.61262283099552</v>
      </c>
      <c r="AB6" s="52"/>
      <c r="AC6" s="52"/>
      <c r="AD6" s="52"/>
    </row>
    <row r="7" spans="1:30" s="32" customFormat="1" ht="36" customHeight="1" x14ac:dyDescent="0.35">
      <c r="A7" s="222"/>
      <c r="B7" s="184"/>
      <c r="C7" s="188"/>
      <c r="D7" s="184"/>
      <c r="E7" s="184"/>
      <c r="F7" s="52"/>
      <c r="G7" s="218">
        <f>'RENAKSI 2025'!I7</f>
        <v>3</v>
      </c>
      <c r="H7" s="53">
        <v>3</v>
      </c>
      <c r="I7" s="53">
        <f t="shared" ref="I7:I25" si="0">H7/G7*100</f>
        <v>100</v>
      </c>
      <c r="J7" s="40">
        <f>'RENAKSI 2025'!J7</f>
        <v>0</v>
      </c>
      <c r="K7" s="187">
        <f>'RENAKSI 2025'!K7</f>
        <v>0</v>
      </c>
      <c r="L7" s="219">
        <f>'RENAKSI 2025'!O7</f>
        <v>3</v>
      </c>
      <c r="M7" s="53">
        <v>3</v>
      </c>
      <c r="N7" s="53">
        <f t="shared" ref="N7:N25" si="1">M7/L7*100</f>
        <v>100</v>
      </c>
      <c r="O7" s="53"/>
      <c r="P7" s="178"/>
      <c r="Q7" s="323" t="str">
        <f>'TABEL PRO-KE-SUB RENSTRA'!E8</f>
        <v>Kegiatan  Pemberdayaan Kelurahan</v>
      </c>
      <c r="R7" s="385"/>
      <c r="S7" s="178"/>
      <c r="T7" s="323" t="str">
        <f>'TABEL PRO-KE-SUB RENSTRA'!K8</f>
        <v>Terlaksananya Kegiatan Pemberdayaan Kelurahan yang dilaksanakan</v>
      </c>
      <c r="U7" s="385"/>
      <c r="V7" s="312">
        <f>IF('RENAKSI 2025'!V7="","",'RENAKSI 2025'!V7)</f>
        <v>3</v>
      </c>
      <c r="W7" s="53">
        <v>3</v>
      </c>
      <c r="X7" s="200">
        <f t="shared" ref="X7:X24" si="2">W7/V7</f>
        <v>1</v>
      </c>
      <c r="Y7" s="54">
        <f>'RENAKSI 2025'!X7</f>
        <v>2624562865</v>
      </c>
      <c r="Z7" s="208">
        <f>Z8+Z9+Z10</f>
        <v>1682230337</v>
      </c>
      <c r="AA7" s="204">
        <f t="shared" ref="AA7:AA12" si="3">Z7/Y7*100</f>
        <v>64.095638913187173</v>
      </c>
      <c r="AB7" s="52"/>
      <c r="AC7" s="52"/>
      <c r="AD7" s="52"/>
    </row>
    <row r="8" spans="1:30" s="32" customFormat="1" ht="80.5" x14ac:dyDescent="0.35">
      <c r="A8" s="222"/>
      <c r="B8" s="184"/>
      <c r="C8" s="188"/>
      <c r="D8" s="184"/>
      <c r="E8" s="184"/>
      <c r="F8" s="52"/>
      <c r="G8" s="218">
        <f>'RENAKSI 2025'!I8</f>
        <v>1</v>
      </c>
      <c r="H8" s="53">
        <v>1</v>
      </c>
      <c r="I8" s="53">
        <f t="shared" si="0"/>
        <v>100</v>
      </c>
      <c r="J8" s="40">
        <f>'RENAKSI 2025'!J8</f>
        <v>0</v>
      </c>
      <c r="K8" s="187">
        <f>'RENAKSI 2025'!K8</f>
        <v>0</v>
      </c>
      <c r="L8" s="219">
        <f>'RENAKSI 2025'!O8</f>
        <v>1</v>
      </c>
      <c r="M8" s="53">
        <v>1</v>
      </c>
      <c r="N8" s="53">
        <f t="shared" si="1"/>
        <v>100</v>
      </c>
      <c r="O8" s="53"/>
      <c r="P8" s="178"/>
      <c r="Q8" s="178"/>
      <c r="R8" s="45" t="str">
        <f>'TABEL PRO-KE-SUB RENSTRA'!F9</f>
        <v>Sub Kegiatan Peningkatan Partisipasi Masyarakat dalam Forum Musyawarah Perencanaan Pembangunan di Kelurahan</v>
      </c>
      <c r="S8" s="178"/>
      <c r="T8" s="178"/>
      <c r="U8" s="45" t="str">
        <f>'TABEL PRO-KE-SUB RENSTRA'!L9</f>
        <v>Jumlah      Lembaga      Kemasyarakatan      yang Berpartisipasi     dalam     Forum     Musyawarah Perencanaan pembangunan di Kelurahan</v>
      </c>
      <c r="V8" s="312">
        <f>IF('RENAKSI 2025'!V8="","",'RENAKSI 2025'!V8)</f>
        <v>1</v>
      </c>
      <c r="W8" s="53">
        <v>1</v>
      </c>
      <c r="X8" s="200">
        <f t="shared" si="2"/>
        <v>1</v>
      </c>
      <c r="Y8" s="54">
        <f>'RENAKSI 2025'!Y8</f>
        <v>173714850</v>
      </c>
      <c r="Z8" s="208">
        <v>132199115</v>
      </c>
      <c r="AA8" s="204">
        <f t="shared" si="3"/>
        <v>76.10121702318483</v>
      </c>
      <c r="AB8" s="52" t="str">
        <f>'RENAKSI 2025'!Z8</f>
        <v>Seksi Pemberdayaan Masyarakat</v>
      </c>
      <c r="AC8" s="52"/>
      <c r="AD8" s="52"/>
    </row>
    <row r="9" spans="1:30" s="32" customFormat="1" ht="34.5" x14ac:dyDescent="0.35">
      <c r="A9" s="222"/>
      <c r="B9" s="184"/>
      <c r="C9" s="188"/>
      <c r="D9" s="184"/>
      <c r="E9" s="184"/>
      <c r="F9" s="52"/>
      <c r="G9" s="218">
        <f>'RENAKSI 2025'!I9</f>
        <v>6</v>
      </c>
      <c r="H9" s="53">
        <v>1</v>
      </c>
      <c r="I9" s="53">
        <f t="shared" si="0"/>
        <v>16.666666666666664</v>
      </c>
      <c r="J9" s="40">
        <f>'RENAKSI 2025'!J9</f>
        <v>0</v>
      </c>
      <c r="K9" s="187">
        <f>'RENAKSI 2025'!K9</f>
        <v>0</v>
      </c>
      <c r="L9" s="219">
        <f>'RENAKSI 2025'!O9</f>
        <v>6</v>
      </c>
      <c r="M9" s="53">
        <v>1</v>
      </c>
      <c r="N9" s="53">
        <f t="shared" si="1"/>
        <v>16.666666666666664</v>
      </c>
      <c r="O9" s="53"/>
      <c r="P9" s="178"/>
      <c r="Q9" s="178"/>
      <c r="R9" s="45" t="str">
        <f>'TABEL PRO-KE-SUB RENSTRA'!F10</f>
        <v>Sub Kegiatan Pembangunan Sarana dan Prasarana</v>
      </c>
      <c r="S9" s="178"/>
      <c r="T9" s="178"/>
      <c r="U9" s="45" t="str">
        <f>'TABEL PRO-KE-SUB RENSTRA'!L10</f>
        <v>Jumlah  Sarana  dan  Prasarana  Kelurahan  yang Terbangun</v>
      </c>
      <c r="V9" s="312">
        <f>IF('RENAKSI 2025'!V9="","",'RENAKSI 2025'!V9)</f>
        <v>8</v>
      </c>
      <c r="W9" s="53">
        <v>1</v>
      </c>
      <c r="X9" s="200">
        <f t="shared" si="2"/>
        <v>0.125</v>
      </c>
      <c r="Y9" s="54">
        <f>'RENAKSI 2025'!Y9</f>
        <v>293560200</v>
      </c>
      <c r="Z9" s="208">
        <v>76694700</v>
      </c>
      <c r="AA9" s="204">
        <f t="shared" si="3"/>
        <v>26.125714589375537</v>
      </c>
      <c r="AB9" s="52" t="str">
        <f>'RENAKSI 2025'!Z9</f>
        <v>Seksi Pemberdayaan Masyarakat</v>
      </c>
      <c r="AC9" s="52"/>
      <c r="AD9" s="52"/>
    </row>
    <row r="10" spans="1:30" s="32" customFormat="1" ht="57.5" x14ac:dyDescent="0.35">
      <c r="A10" s="222"/>
      <c r="B10" s="184"/>
      <c r="C10" s="188"/>
      <c r="D10" s="184"/>
      <c r="E10" s="184"/>
      <c r="F10" s="52"/>
      <c r="G10" s="218">
        <f>'RENAKSI 2025'!I10</f>
        <v>8</v>
      </c>
      <c r="H10" s="53">
        <v>8</v>
      </c>
      <c r="I10" s="53">
        <f t="shared" si="0"/>
        <v>100</v>
      </c>
      <c r="J10" s="40">
        <f>'RENAKSI 2025'!J10</f>
        <v>0</v>
      </c>
      <c r="K10" s="187">
        <f>'RENAKSI 2025'!K10</f>
        <v>0</v>
      </c>
      <c r="L10" s="219">
        <f>'RENAKSI 2025'!O10</f>
        <v>8</v>
      </c>
      <c r="M10" s="53">
        <v>8</v>
      </c>
      <c r="N10" s="53">
        <f t="shared" si="1"/>
        <v>100</v>
      </c>
      <c r="O10" s="53"/>
      <c r="P10" s="178"/>
      <c r="Q10" s="178"/>
      <c r="R10" s="45" t="str">
        <f>'TABEL PRO-KE-SUB RENSTRA'!F11</f>
        <v>Sub Kegiatan  Pemberdayaan Masyarakat di Kelurahan</v>
      </c>
      <c r="S10" s="178"/>
      <c r="T10" s="178"/>
      <c r="U10" s="45" t="str">
        <f>'TABEL PRO-KE-SUB RENSTRA'!L11</f>
        <v>Jumlah Pokmas dan Ormas yang melaksanakan Pemberdayaan Masyarakat di Kelurahan</v>
      </c>
      <c r="V10" s="312">
        <f>IF('RENAKSI 2025'!V10="","",'RENAKSI 2025'!V10)</f>
        <v>8</v>
      </c>
      <c r="W10" s="53">
        <v>8</v>
      </c>
      <c r="X10" s="200">
        <f t="shared" si="2"/>
        <v>1</v>
      </c>
      <c r="Y10" s="54">
        <f>'RENAKSI 2025'!Y10</f>
        <v>1708007886</v>
      </c>
      <c r="Z10" s="208">
        <v>1473336522</v>
      </c>
      <c r="AA10" s="204">
        <f t="shared" si="3"/>
        <v>86.260522218689573</v>
      </c>
      <c r="AB10" s="52" t="str">
        <f>'RENAKSI 2025'!Z10</f>
        <v>Seksi Pemberdayaan Masyarakat</v>
      </c>
      <c r="AC10" s="52"/>
      <c r="AD10" s="52"/>
    </row>
    <row r="11" spans="1:30" s="32" customFormat="1" ht="46" customHeight="1" x14ac:dyDescent="0.35">
      <c r="A11" s="222"/>
      <c r="B11" s="184"/>
      <c r="C11" s="188"/>
      <c r="D11" s="184"/>
      <c r="E11" s="184"/>
      <c r="F11" s="52"/>
      <c r="G11" s="218">
        <f>'RENAKSI 2025'!I11</f>
        <v>133</v>
      </c>
      <c r="H11" s="53">
        <v>133</v>
      </c>
      <c r="I11" s="53">
        <f t="shared" si="0"/>
        <v>100</v>
      </c>
      <c r="J11" s="40">
        <f>'RENAKSI 2025'!J11</f>
        <v>0</v>
      </c>
      <c r="K11" s="187">
        <f>'RENAKSI 2025'!K11</f>
        <v>0</v>
      </c>
      <c r="L11" s="219">
        <f>'RENAKSI 2025'!O11</f>
        <v>133</v>
      </c>
      <c r="M11" s="53">
        <v>133</v>
      </c>
      <c r="N11" s="53">
        <f t="shared" si="1"/>
        <v>100</v>
      </c>
      <c r="O11" s="53"/>
      <c r="P11" s="178"/>
      <c r="Q11" s="323" t="str">
        <f>'TABEL PRO-KE-SUB RENSTRA'!E12</f>
        <v>Pemberdayaan Lembaga Kemasyarakatan Tingkat Kecamatan</v>
      </c>
      <c r="R11" s="385"/>
      <c r="S11" s="178"/>
      <c r="T11" s="323" t="str">
        <f>'TABEL PRO-KE-SUB RENSTRA'!K12</f>
        <v>Jumlah Lembaga Kemasyarakatan Tingkat Kecamatan yang diberdayakan</v>
      </c>
      <c r="U11" s="385"/>
      <c r="V11" s="312">
        <f>IF('RENAKSI 2025'!V11="","",'RENAKSI 2025'!V11)</f>
        <v>133</v>
      </c>
      <c r="W11" s="53">
        <v>133</v>
      </c>
      <c r="X11" s="200">
        <f t="shared" si="2"/>
        <v>1</v>
      </c>
      <c r="Y11" s="54">
        <f>'RENAKSI 2025'!Y11</f>
        <v>2306920000</v>
      </c>
      <c r="Z11" s="208">
        <f>Z12</f>
        <v>2293139989</v>
      </c>
      <c r="AA11" s="204">
        <f t="shared" si="3"/>
        <v>99.402666282315806</v>
      </c>
      <c r="AB11" s="52">
        <f>'RENAKSI 2025'!Z11</f>
        <v>0</v>
      </c>
      <c r="AC11" s="52"/>
      <c r="AD11" s="52"/>
    </row>
    <row r="12" spans="1:30" s="32" customFormat="1" ht="34.5" x14ac:dyDescent="0.35">
      <c r="A12" s="222"/>
      <c r="B12" s="184"/>
      <c r="C12" s="188"/>
      <c r="D12" s="184"/>
      <c r="E12" s="184"/>
      <c r="F12" s="52"/>
      <c r="G12" s="218">
        <f>'RENAKSI 2025'!I12</f>
        <v>1</v>
      </c>
      <c r="H12" s="53">
        <v>1</v>
      </c>
      <c r="I12" s="53">
        <f t="shared" si="0"/>
        <v>100</v>
      </c>
      <c r="J12" s="40">
        <f>'RENAKSI 2025'!J12</f>
        <v>0</v>
      </c>
      <c r="K12" s="187">
        <f>'RENAKSI 2025'!K12</f>
        <v>0</v>
      </c>
      <c r="L12" s="219">
        <f>'RENAKSI 2025'!O12</f>
        <v>1</v>
      </c>
      <c r="M12" s="53">
        <v>1</v>
      </c>
      <c r="N12" s="53">
        <f t="shared" si="1"/>
        <v>100</v>
      </c>
      <c r="O12" s="53"/>
      <c r="P12" s="178"/>
      <c r="Q12" s="178"/>
      <c r="R12" s="45" t="str">
        <f>'TABEL PRO-KE-SUB RENSTRA'!F13</f>
        <v>Sub Kegiatan Penyelenggaraan Lembaga Kemasyarakatan</v>
      </c>
      <c r="S12" s="178"/>
      <c r="T12" s="178"/>
      <c r="U12" s="45" t="str">
        <f>'TABEL PRO-KE-SUB RENSTRA'!L13</f>
        <v>Jumlah      Lembaga      Kemasyarakatan      yang
Diselenggarakan</v>
      </c>
      <c r="V12" s="312">
        <f>IF('RENAKSI 2025'!V12="","",'RENAKSI 2025'!V12)</f>
        <v>1</v>
      </c>
      <c r="W12" s="53">
        <v>1</v>
      </c>
      <c r="X12" s="200">
        <f t="shared" si="2"/>
        <v>1</v>
      </c>
      <c r="Y12" s="54">
        <f>'RENAKSI 2025'!Y12</f>
        <v>2306920000</v>
      </c>
      <c r="Z12" s="208">
        <v>2293139989</v>
      </c>
      <c r="AA12" s="204">
        <f t="shared" si="3"/>
        <v>99.402666282315806</v>
      </c>
      <c r="AB12" s="52" t="str">
        <f>'RENAKSI 2025'!Z12</f>
        <v>Tata Pemerintahan dan Ketertiban Umum</v>
      </c>
      <c r="AC12" s="52"/>
      <c r="AD12" s="52"/>
    </row>
    <row r="13" spans="1:30" s="32" customFormat="1" ht="37" customHeight="1" x14ac:dyDescent="0.35">
      <c r="A13" s="222">
        <f>'TABEL TUSAR RENSTRA'!B7</f>
        <v>1.2</v>
      </c>
      <c r="B13" s="184" t="str">
        <f>'TABEL TUSAR RENSTRA'!C7</f>
        <v>Meningkatnya kualitas Layanan publik yang transparan dan akuntabel di Kecamatan dan Kelurahan</v>
      </c>
      <c r="C13" s="188"/>
      <c r="D13" s="184">
        <f>'TABEL TUSAR RENSTRA'!E7</f>
        <v>1.2</v>
      </c>
      <c r="E13" s="184" t="str">
        <f>'TABEL TUSAR RENSTRA'!F7</f>
        <v>Nilai Survey Kepuasan Masyarakat</v>
      </c>
      <c r="F13" s="52" t="str">
        <f>'TABEL TUSAR RENSTRA'!G7</f>
        <v>IKM</v>
      </c>
      <c r="G13" s="203">
        <f>'RENAKSI 2025'!I13</f>
        <v>97.86</v>
      </c>
      <c r="H13" s="201">
        <v>0.93149999999999999</v>
      </c>
      <c r="I13" s="201">
        <f>H13/G13*100</f>
        <v>0.95187001839362362</v>
      </c>
      <c r="J13" s="40">
        <f>'RENAKSI 2025'!J13</f>
        <v>0</v>
      </c>
      <c r="K13" s="187">
        <f>'RENAKSI 2025'!K13</f>
        <v>0</v>
      </c>
      <c r="L13" s="204">
        <f>'RENAKSI 2025'!O13</f>
        <v>97.86</v>
      </c>
      <c r="M13" s="201">
        <v>0.93149999999999999</v>
      </c>
      <c r="N13" s="201">
        <f t="shared" si="1"/>
        <v>0.95187001839362362</v>
      </c>
      <c r="O13" s="53"/>
      <c r="P13" s="436"/>
      <c r="Q13" s="437"/>
      <c r="R13" s="438"/>
      <c r="S13" s="436"/>
      <c r="T13" s="437"/>
      <c r="U13" s="438"/>
      <c r="V13" s="312" t="str">
        <f>IF('RENAKSI 2025'!V13="","",'RENAKSI 2025'!V13)</f>
        <v/>
      </c>
      <c r="W13" s="201">
        <v>0.97750000000000004</v>
      </c>
      <c r="X13" s="200" t="e">
        <f>W13/V13</f>
        <v>#VALUE!</v>
      </c>
      <c r="Y13" s="54"/>
      <c r="Z13" s="208"/>
      <c r="AA13" s="204"/>
      <c r="AB13" s="52"/>
      <c r="AC13" s="52"/>
      <c r="AD13" s="52"/>
    </row>
    <row r="14" spans="1:30" s="32" customFormat="1" ht="25.5" customHeight="1" x14ac:dyDescent="0.35">
      <c r="A14" s="222"/>
      <c r="B14" s="184"/>
      <c r="C14" s="188"/>
      <c r="D14" s="184"/>
      <c r="E14" s="184"/>
      <c r="F14" s="52"/>
      <c r="G14" s="218">
        <f>'RENAKSI 2025'!I14</f>
        <v>90</v>
      </c>
      <c r="H14" s="53">
        <v>90</v>
      </c>
      <c r="I14" s="204">
        <f t="shared" si="0"/>
        <v>100</v>
      </c>
      <c r="J14" s="40">
        <f>'RENAKSI 2025'!J14</f>
        <v>0</v>
      </c>
      <c r="K14" s="187">
        <f>'RENAKSI 2025'!K14</f>
        <v>0</v>
      </c>
      <c r="L14" s="219">
        <f>'RENAKSI 2025'!O14</f>
        <v>90</v>
      </c>
      <c r="M14" s="53">
        <v>75</v>
      </c>
      <c r="N14" s="204">
        <f t="shared" si="1"/>
        <v>83.333333333333343</v>
      </c>
      <c r="O14" s="53"/>
      <c r="P14" s="323" t="str">
        <f>'TABEL PRO-KE-SUB RENSTRA'!D15</f>
        <v>Program Penyelenggaraan Pemerintahan Dan Pelayanan Publik</v>
      </c>
      <c r="Q14" s="323"/>
      <c r="R14" s="385"/>
      <c r="S14" s="323" t="str">
        <f>'TABEL PRO-KE-SUB RENSTRA'!J15</f>
        <v>Presentase tingkat layanan</v>
      </c>
      <c r="T14" s="323"/>
      <c r="U14" s="385"/>
      <c r="V14" s="307">
        <f>IF('RENAKSI 2025'!V14="","",'RENAKSI 2025'!V14)</f>
        <v>0.9</v>
      </c>
      <c r="W14" s="53">
        <v>90</v>
      </c>
      <c r="X14" s="200">
        <f t="shared" si="2"/>
        <v>100</v>
      </c>
      <c r="Y14" s="54">
        <f>'RENAKSI 2025'!X14</f>
        <v>1472836229</v>
      </c>
      <c r="Z14" s="208">
        <f>Z15+Z17</f>
        <v>1240290825</v>
      </c>
      <c r="AA14" s="204">
        <f>Z14/Y14*100</f>
        <v>84.211048083880343</v>
      </c>
      <c r="AB14" s="52"/>
      <c r="AC14" s="52"/>
      <c r="AD14" s="52"/>
    </row>
    <row r="15" spans="1:30" s="32" customFormat="1" ht="37.5" customHeight="1" x14ac:dyDescent="0.35">
      <c r="A15" s="222"/>
      <c r="B15" s="184"/>
      <c r="C15" s="188"/>
      <c r="D15" s="184"/>
      <c r="E15" s="184"/>
      <c r="F15" s="52"/>
      <c r="G15" s="218">
        <f>'RENAKSI 2025'!I17</f>
        <v>9</v>
      </c>
      <c r="H15" s="53">
        <v>9</v>
      </c>
      <c r="I15" s="53">
        <f t="shared" si="0"/>
        <v>100</v>
      </c>
      <c r="J15" s="40">
        <f>'RENAKSI 2025'!J17</f>
        <v>0</v>
      </c>
      <c r="K15" s="187">
        <f>'RENAKSI 2025'!K17</f>
        <v>0</v>
      </c>
      <c r="L15" s="219">
        <f>'RENAKSI 2025'!O17</f>
        <v>9</v>
      </c>
      <c r="M15" s="53">
        <v>9</v>
      </c>
      <c r="N15" s="53">
        <f t="shared" si="1"/>
        <v>100</v>
      </c>
      <c r="O15" s="53"/>
      <c r="P15" s="178"/>
      <c r="Q15" s="323" t="str">
        <f>'TABEL PRO-KE-SUB RENSTRA'!E18</f>
        <v>Kegiatan Koordinasi Pemeliharaan Prasarana dan Sarana Pelayanan Umum</v>
      </c>
      <c r="R15" s="385"/>
      <c r="S15" s="178"/>
      <c r="T15" s="323" t="str">
        <f>'TABEL PRO-KE-SUB RENSTRA'!K18</f>
        <v>Terlaksananya Koordinasi</v>
      </c>
      <c r="U15" s="385"/>
      <c r="V15" s="312">
        <f>IF('RENAKSI 2025'!V15="","",'RENAKSI 2025'!V15)</f>
        <v>9</v>
      </c>
      <c r="W15" s="53">
        <v>9</v>
      </c>
      <c r="X15" s="200">
        <f t="shared" si="2"/>
        <v>1</v>
      </c>
      <c r="Y15" s="54">
        <f>'RENAKSI 2025'!X17</f>
        <v>186555800</v>
      </c>
      <c r="Z15" s="208">
        <f>Z16</f>
        <v>194707550</v>
      </c>
      <c r="AA15" s="204">
        <f t="shared" ref="AA15:AA18" si="4">Z15/Y15*100</f>
        <v>104.36960416132868</v>
      </c>
      <c r="AB15" s="52"/>
      <c r="AC15" s="52"/>
      <c r="AD15" s="52"/>
    </row>
    <row r="16" spans="1:30" s="32" customFormat="1" ht="92" x14ac:dyDescent="0.35">
      <c r="A16" s="222"/>
      <c r="B16" s="184"/>
      <c r="C16" s="188"/>
      <c r="D16" s="184"/>
      <c r="E16" s="184"/>
      <c r="F16" s="52"/>
      <c r="G16" s="218">
        <f>'RENAKSI 2025'!I18</f>
        <v>680</v>
      </c>
      <c r="H16" s="53">
        <v>680</v>
      </c>
      <c r="I16" s="53">
        <f t="shared" si="0"/>
        <v>100</v>
      </c>
      <c r="J16" s="40">
        <f>'RENAKSI 2025'!J18</f>
        <v>0</v>
      </c>
      <c r="K16" s="187">
        <f>'RENAKSI 2025'!K18</f>
        <v>0</v>
      </c>
      <c r="L16" s="219">
        <f>'RENAKSI 2025'!O18</f>
        <v>680</v>
      </c>
      <c r="M16" s="53">
        <v>51</v>
      </c>
      <c r="N16" s="53">
        <f t="shared" si="1"/>
        <v>7.5</v>
      </c>
      <c r="O16" s="53"/>
      <c r="P16" s="178"/>
      <c r="Q16" s="178"/>
      <c r="R16" s="45" t="str">
        <f>'TABEL PRO-KE-SUB RENSTRA'!F19</f>
        <v>Sub Kegiatan Koordinasi/Sinergi dengan Perangkat Daerah dan/atau Instansi Vertikal yang terkait dalam Pemeliharaan Sarana dan Prasarana Pelayanan Umum</v>
      </c>
      <c r="S16" s="178"/>
      <c r="T16" s="178"/>
      <c r="U16" s="45" t="str">
        <f>'TABEL PRO-KE-SUB RENSTRA'!L19</f>
        <v>Jumlah Dokumen Koordinasi/Sinergi dengan Perangkat Daerah dan/atau  Instansi  Vertikal yang Terkait dalam Pemeliharaan Sarana dan Prasarana Pelayanan Umum</v>
      </c>
      <c r="V16" s="312">
        <f>IF('RENAKSI 2025'!V16="","",'RENAKSI 2025'!V16)</f>
        <v>90</v>
      </c>
      <c r="W16" s="53">
        <v>680</v>
      </c>
      <c r="X16" s="200">
        <f t="shared" si="2"/>
        <v>7.5555555555555554</v>
      </c>
      <c r="Y16" s="54">
        <f>'RENAKSI 2025'!Y18</f>
        <v>285491900</v>
      </c>
      <c r="Z16" s="208">
        <v>194707550</v>
      </c>
      <c r="AA16" s="204">
        <f t="shared" si="4"/>
        <v>68.200726535498902</v>
      </c>
      <c r="AB16" s="52" t="str">
        <f>'RENAKSI 2025'!Z18</f>
        <v>Seksi Tata Pemerintahan dan Ketertiban Umum</v>
      </c>
      <c r="AC16" s="52"/>
      <c r="AD16" s="52"/>
    </row>
    <row r="17" spans="1:30" s="32" customFormat="1" ht="37.5" customHeight="1" x14ac:dyDescent="0.35">
      <c r="A17" s="222"/>
      <c r="B17" s="184"/>
      <c r="C17" s="188"/>
      <c r="D17" s="184"/>
      <c r="E17" s="184"/>
      <c r="F17" s="52"/>
      <c r="G17" s="218">
        <f>'RENAKSI 2025'!I19</f>
        <v>6</v>
      </c>
      <c r="H17" s="53">
        <v>6</v>
      </c>
      <c r="I17" s="53">
        <f t="shared" si="0"/>
        <v>100</v>
      </c>
      <c r="J17" s="40">
        <f>'RENAKSI 2025'!J19</f>
        <v>0</v>
      </c>
      <c r="K17" s="187">
        <f>'RENAKSI 2025'!K19</f>
        <v>0</v>
      </c>
      <c r="L17" s="219">
        <f>'RENAKSI 2025'!O19</f>
        <v>6</v>
      </c>
      <c r="M17" s="53">
        <v>6</v>
      </c>
      <c r="N17" s="53">
        <f t="shared" si="1"/>
        <v>100</v>
      </c>
      <c r="O17" s="53"/>
      <c r="P17" s="178"/>
      <c r="Q17" s="323" t="str">
        <f>'TABEL PRO-KE-SUB RENSTRA'!E20</f>
        <v>Kegiatan Pelaksanaan Urusan Pemerintahan yang Dilimpahkan kepada Camat</v>
      </c>
      <c r="R17" s="385"/>
      <c r="S17" s="178"/>
      <c r="T17" s="323" t="str">
        <f>'TABEL PRO-KE-SUB RENSTRA'!K20</f>
        <v>Terlaksananya Pelimpahan urusan pemerintahan</v>
      </c>
      <c r="U17" s="385"/>
      <c r="V17" s="312">
        <f>IF('RENAKSI 2025'!V17="","",'RENAKSI 2025'!V17)</f>
        <v>9</v>
      </c>
      <c r="W17" s="53">
        <v>6</v>
      </c>
      <c r="X17" s="200">
        <f t="shared" si="2"/>
        <v>0.66666666666666663</v>
      </c>
      <c r="Y17" s="54">
        <f>'RENAKSI 2025'!X19</f>
        <v>1286280429</v>
      </c>
      <c r="Z17" s="208">
        <f>Z18</f>
        <v>1045583275</v>
      </c>
      <c r="AA17" s="204">
        <f t="shared" si="4"/>
        <v>81.287350054208133</v>
      </c>
      <c r="AB17" s="52"/>
      <c r="AC17" s="52"/>
      <c r="AD17" s="52"/>
    </row>
    <row r="18" spans="1:30" s="32" customFormat="1" ht="46" x14ac:dyDescent="0.35">
      <c r="A18" s="222"/>
      <c r="B18" s="184"/>
      <c r="C18" s="188"/>
      <c r="D18" s="184"/>
      <c r="E18" s="184"/>
      <c r="F18" s="52"/>
      <c r="G18" s="218">
        <f>'RENAKSI 2025'!I20</f>
        <v>100</v>
      </c>
      <c r="H18" s="53">
        <v>100</v>
      </c>
      <c r="I18" s="53">
        <f t="shared" si="0"/>
        <v>100</v>
      </c>
      <c r="J18" s="40">
        <f>'RENAKSI 2025'!J20</f>
        <v>0</v>
      </c>
      <c r="K18" s="187">
        <f>'RENAKSI 2025'!K20</f>
        <v>0</v>
      </c>
      <c r="L18" s="219">
        <f>'RENAKSI 2025'!O20</f>
        <v>100</v>
      </c>
      <c r="M18" s="53">
        <v>75</v>
      </c>
      <c r="N18" s="53">
        <f t="shared" si="1"/>
        <v>75</v>
      </c>
      <c r="O18" s="53"/>
      <c r="P18" s="178"/>
      <c r="Q18" s="178"/>
      <c r="R18" s="45" t="str">
        <f>'TABEL PRO-KE-SUB RENSTRA'!F21</f>
        <v>Sub Kegiatan Pelaksanaan Urusan Pemerintahan yang terkait dengan Kewenangan Lain yang Dilimpahkan</v>
      </c>
      <c r="S18" s="178"/>
      <c r="T18" s="178"/>
      <c r="U18" s="45" t="str">
        <f>'TABEL PRO-KE-SUB RENSTRA'!L21</f>
        <v>Jumlah  Laporan Pelaksanaan  Kewenangan Lain yang Dilimpahkan</v>
      </c>
      <c r="V18" s="312">
        <f>IF('RENAKSI 2025'!V18="","",'RENAKSI 2025'!V18)</f>
        <v>680</v>
      </c>
      <c r="W18" s="53">
        <v>100</v>
      </c>
      <c r="X18" s="200">
        <f t="shared" si="2"/>
        <v>0.14705882352941177</v>
      </c>
      <c r="Y18" s="54">
        <f>'RENAKSI 2025'!X20</f>
        <v>1286280429</v>
      </c>
      <c r="Z18" s="208">
        <v>1045583275</v>
      </c>
      <c r="AA18" s="204">
        <f t="shared" si="4"/>
        <v>81.287350054208133</v>
      </c>
      <c r="AB18" s="52" t="str">
        <f>'RENAKSI 2025'!Z20</f>
        <v>Seksi Sosial</v>
      </c>
      <c r="AC18" s="52"/>
      <c r="AD18" s="52"/>
    </row>
    <row r="19" spans="1:30" s="32" customFormat="1" ht="37" customHeight="1" x14ac:dyDescent="0.35">
      <c r="A19" s="222"/>
      <c r="B19" s="184"/>
      <c r="C19" s="188"/>
      <c r="D19" s="184"/>
      <c r="E19" s="184"/>
      <c r="F19" s="52"/>
      <c r="G19" s="218">
        <f>'RENAKSI 2025'!I21</f>
        <v>4</v>
      </c>
      <c r="H19" s="53">
        <v>4</v>
      </c>
      <c r="I19" s="53">
        <f t="shared" si="0"/>
        <v>100</v>
      </c>
      <c r="J19" s="40">
        <f>'RENAKSI 2025'!J21</f>
        <v>0</v>
      </c>
      <c r="K19" s="187">
        <f>'RENAKSI 2025'!K21</f>
        <v>0</v>
      </c>
      <c r="L19" s="219">
        <f>'RENAKSI 2025'!O21</f>
        <v>4</v>
      </c>
      <c r="M19" s="53">
        <v>6</v>
      </c>
      <c r="N19" s="53">
        <f t="shared" si="1"/>
        <v>150</v>
      </c>
      <c r="O19" s="53"/>
      <c r="P19" s="323" t="str">
        <f>'TABEL PRO-KE-SUB RENSTRA'!D22</f>
        <v>Program Koordinasi Ketentraman Dan Ketertiban Umum</v>
      </c>
      <c r="Q19" s="323"/>
      <c r="R19" s="385"/>
      <c r="S19" s="323" t="str">
        <f>'TABEL PRO-KE-SUB RENSTRA'!J22</f>
        <v>Persentase penurunan tingkat pelanggaran ketenteraman ketertiban umum</v>
      </c>
      <c r="T19" s="323"/>
      <c r="U19" s="385"/>
      <c r="V19" s="312">
        <f>IF('RENAKSI 2025'!V19="","",'RENAKSI 2025'!V19)</f>
        <v>6</v>
      </c>
      <c r="W19" s="53">
        <v>4</v>
      </c>
      <c r="X19" s="200">
        <f t="shared" si="2"/>
        <v>0.66666666666666663</v>
      </c>
      <c r="Y19" s="54">
        <f>'RENAKSI 2025'!X21</f>
        <v>30477000</v>
      </c>
      <c r="Z19" s="208">
        <f>Z20</f>
        <v>1350000</v>
      </c>
      <c r="AA19" s="204">
        <f>Z19/Y19*100</f>
        <v>4.4295698395511369</v>
      </c>
      <c r="AB19" s="52"/>
      <c r="AC19" s="52"/>
      <c r="AD19" s="52"/>
    </row>
    <row r="20" spans="1:30" s="32" customFormat="1" ht="34" customHeight="1" x14ac:dyDescent="0.35">
      <c r="A20" s="222"/>
      <c r="B20" s="184"/>
      <c r="C20" s="188"/>
      <c r="D20" s="184"/>
      <c r="E20" s="184"/>
      <c r="F20" s="52"/>
      <c r="G20" s="218">
        <f>'RENAKSI 2025'!I22</f>
        <v>100</v>
      </c>
      <c r="H20" s="53">
        <v>100</v>
      </c>
      <c r="I20" s="53">
        <f t="shared" si="0"/>
        <v>100</v>
      </c>
      <c r="J20" s="40">
        <f>'RENAKSI 2025'!J22</f>
        <v>0</v>
      </c>
      <c r="K20" s="187">
        <f>'RENAKSI 2025'!K22</f>
        <v>0</v>
      </c>
      <c r="L20" s="219">
        <f>'RENAKSI 2025'!O22</f>
        <v>100</v>
      </c>
      <c r="M20" s="53">
        <v>75</v>
      </c>
      <c r="N20" s="53">
        <f t="shared" si="1"/>
        <v>75</v>
      </c>
      <c r="O20" s="53"/>
      <c r="P20" s="178"/>
      <c r="Q20" s="323" t="str">
        <f>'TABEL PRO-KE-SUB RENSTRA'!E23</f>
        <v>Kegiatan Koordinasi Upaya Penyelenggaraan Ketenteraman dan Ketertiban Umum</v>
      </c>
      <c r="R20" s="385"/>
      <c r="S20" s="178"/>
      <c r="T20" s="323" t="str">
        <f>'TABEL PRO-KE-SUB RENSTRA'!K23</f>
        <v>Terselenggaranya Koordinasi Ketentraman dan Ketertiban Umum</v>
      </c>
      <c r="U20" s="385"/>
      <c r="V20" s="312">
        <f>IF('RENAKSI 2025'!V20="","",'RENAKSI 2025'!V20)</f>
        <v>8</v>
      </c>
      <c r="W20" s="53">
        <v>100</v>
      </c>
      <c r="X20" s="200">
        <f t="shared" si="2"/>
        <v>12.5</v>
      </c>
      <c r="Y20" s="54">
        <f>'RENAKSI 2025'!X22</f>
        <v>30477000</v>
      </c>
      <c r="Z20" s="208">
        <f>Z21</f>
        <v>1350000</v>
      </c>
      <c r="AA20" s="204">
        <f t="shared" ref="AA20:AA21" si="5">Z20/Y20*100</f>
        <v>4.4295698395511369</v>
      </c>
      <c r="AB20" s="52"/>
      <c r="AC20" s="52"/>
      <c r="AD20" s="52"/>
    </row>
    <row r="21" spans="1:30" s="32" customFormat="1" ht="92" x14ac:dyDescent="0.35">
      <c r="A21" s="222"/>
      <c r="B21" s="184"/>
      <c r="C21" s="188"/>
      <c r="D21" s="184"/>
      <c r="E21" s="184"/>
      <c r="F21" s="52"/>
      <c r="G21" s="218">
        <f>'RENAKSI 2025'!I23</f>
        <v>12</v>
      </c>
      <c r="H21" s="53">
        <v>12</v>
      </c>
      <c r="I21" s="53">
        <f t="shared" si="0"/>
        <v>100</v>
      </c>
      <c r="J21" s="40">
        <f>'RENAKSI 2025'!J23</f>
        <v>0</v>
      </c>
      <c r="K21" s="187">
        <f>'RENAKSI 2025'!K23</f>
        <v>0</v>
      </c>
      <c r="L21" s="219">
        <f>'RENAKSI 2025'!O23</f>
        <v>12</v>
      </c>
      <c r="M21" s="53">
        <v>9</v>
      </c>
      <c r="N21" s="53">
        <f t="shared" si="1"/>
        <v>75</v>
      </c>
      <c r="O21" s="53"/>
      <c r="P21" s="178"/>
      <c r="Q21" s="178"/>
      <c r="R21" s="45" t="str">
        <f>'TABEL PRO-KE-SUB RENSTRA'!F24</f>
        <v>Sub Kegiatan Sinergitas dengan Kepolisian Negara Republik Indonesia, Tentara Nasional Indonesia dan Instansi Vertikal di Wilayah Kecamatan</v>
      </c>
      <c r="S21" s="178"/>
      <c r="T21" s="178"/>
      <c r="U21" s="45" t="str">
        <f>'TABEL PRO-KE-SUB RENSTRA'!L24</f>
        <v>Jumlah Laporan Hasil Sinergitas dengan Kepolisian Negara Republik Indonesia, Tentara Nasional   Indonesia   dan   Instansi   Vertikal   di Wilayah Kecamatan</v>
      </c>
      <c r="V21" s="312">
        <f>IF('RENAKSI 2025'!V21="","",'RENAKSI 2025'!V21)</f>
        <v>10</v>
      </c>
      <c r="W21" s="53">
        <v>12</v>
      </c>
      <c r="X21" s="200">
        <f t="shared" si="2"/>
        <v>1.2</v>
      </c>
      <c r="Y21" s="54">
        <f>'RENAKSI 2025'!Y23</f>
        <v>12643800</v>
      </c>
      <c r="Z21" s="208">
        <v>1350000</v>
      </c>
      <c r="AA21" s="204">
        <f t="shared" si="5"/>
        <v>10.677169838181559</v>
      </c>
      <c r="AB21" s="52" t="str">
        <f>'RENAKSI 2025'!Z23</f>
        <v>Tata Pemerintahan dan Ketertiban Umum</v>
      </c>
      <c r="AC21" s="52"/>
      <c r="AD21" s="52"/>
    </row>
    <row r="22" spans="1:30" s="32" customFormat="1" ht="35.5" customHeight="1" x14ac:dyDescent="0.35">
      <c r="A22" s="222"/>
      <c r="B22" s="184"/>
      <c r="C22" s="188"/>
      <c r="D22" s="184"/>
      <c r="E22" s="184"/>
      <c r="F22" s="52"/>
      <c r="G22" s="218">
        <f>'RENAKSI 2025'!I24</f>
        <v>10</v>
      </c>
      <c r="H22" s="53">
        <v>10</v>
      </c>
      <c r="I22" s="53">
        <f t="shared" si="0"/>
        <v>100</v>
      </c>
      <c r="J22" s="40">
        <f>'RENAKSI 2025'!J24</f>
        <v>0</v>
      </c>
      <c r="K22" s="187">
        <f>'RENAKSI 2025'!K24</f>
        <v>0</v>
      </c>
      <c r="L22" s="219">
        <f>'RENAKSI 2025'!O24</f>
        <v>10</v>
      </c>
      <c r="M22" s="53">
        <v>8</v>
      </c>
      <c r="N22" s="53">
        <f t="shared" si="1"/>
        <v>80</v>
      </c>
      <c r="O22" s="53"/>
      <c r="P22" s="323" t="str">
        <f>'TABEL PRO-KE-SUB RENSTRA'!D25</f>
        <v>Program Penyelenggaraan Urusan Pemerintahan Umum</v>
      </c>
      <c r="Q22" s="323"/>
      <c r="R22" s="385"/>
      <c r="S22" s="323" t="str">
        <f>'TABEL PRO-KE-SUB RENSTRA'!J25</f>
        <v>Persentase penyelenggaraan urusan pemerintah daerah yang dilaksanakan</v>
      </c>
      <c r="T22" s="323"/>
      <c r="U22" s="385"/>
      <c r="V22" s="312">
        <f>IF('RENAKSI 2025'!V22="","",'RENAKSI 2025'!V22)</f>
        <v>1</v>
      </c>
      <c r="W22" s="53">
        <v>10</v>
      </c>
      <c r="X22" s="200">
        <f t="shared" si="2"/>
        <v>10</v>
      </c>
      <c r="Y22" s="54">
        <f>'RENAKSI 2025'!X24</f>
        <v>54388650</v>
      </c>
      <c r="Z22" s="208">
        <f>Z23</f>
        <v>4106025</v>
      </c>
      <c r="AA22" s="204">
        <f>Z22/Y22*100</f>
        <v>7.5494151812924208</v>
      </c>
      <c r="AB22" s="52"/>
      <c r="AC22" s="52"/>
      <c r="AD22" s="52"/>
    </row>
    <row r="23" spans="1:30" s="32" customFormat="1" ht="36.5" customHeight="1" x14ac:dyDescent="0.35">
      <c r="A23" s="222"/>
      <c r="B23" s="184"/>
      <c r="C23" s="188"/>
      <c r="D23" s="184"/>
      <c r="E23" s="184"/>
      <c r="F23" s="52"/>
      <c r="G23" s="218">
        <f>'RENAKSI 2025'!I25</f>
        <v>1</v>
      </c>
      <c r="H23" s="53">
        <v>1</v>
      </c>
      <c r="I23" s="53">
        <f t="shared" si="0"/>
        <v>100</v>
      </c>
      <c r="J23" s="40">
        <f>'RENAKSI 2025'!J25</f>
        <v>0</v>
      </c>
      <c r="K23" s="187">
        <f>'RENAKSI 2025'!K25</f>
        <v>0</v>
      </c>
      <c r="L23" s="219">
        <f>'RENAKSI 2025'!O25</f>
        <v>1</v>
      </c>
      <c r="M23" s="53">
        <v>1</v>
      </c>
      <c r="N23" s="53">
        <f t="shared" si="1"/>
        <v>100</v>
      </c>
      <c r="O23" s="53"/>
      <c r="P23" s="178"/>
      <c r="Q23" s="323" t="str">
        <f>'TABEL PRO-KE-SUB RENSTRA'!E26</f>
        <v>Kegiatan Penyelenggaraan Urusan Pemerintahan Umum sesuai Penugasan Kepala Daerah</v>
      </c>
      <c r="R23" s="385"/>
      <c r="S23" s="178"/>
      <c r="T23" s="323" t="str">
        <f>'TABEL PRO-KE-SUB RENSTRA'!K26</f>
        <v xml:space="preserve">Terselenggaranya Urusan Pemerintahan Umum </v>
      </c>
      <c r="U23" s="385"/>
      <c r="V23" s="312">
        <f>IF('RENAKSI 2025'!V23="","",'RENAKSI 2025'!V23)</f>
        <v>12</v>
      </c>
      <c r="W23" s="53">
        <v>1</v>
      </c>
      <c r="X23" s="200">
        <f t="shared" si="2"/>
        <v>8.3333333333333329E-2</v>
      </c>
      <c r="Y23" s="54">
        <f>'RENAKSI 2025'!X25</f>
        <v>54388650</v>
      </c>
      <c r="Z23" s="208">
        <f>Z24+Z25</f>
        <v>4106025</v>
      </c>
      <c r="AA23" s="204">
        <f t="shared" ref="AA23:AA25" si="6">Z23/Y23*100</f>
        <v>7.5494151812924208</v>
      </c>
      <c r="AB23" s="52"/>
      <c r="AC23" s="52"/>
      <c r="AD23" s="52"/>
    </row>
    <row r="24" spans="1:30" s="32" customFormat="1" ht="103.5" x14ac:dyDescent="0.35">
      <c r="A24" s="222"/>
      <c r="B24" s="184"/>
      <c r="C24" s="188"/>
      <c r="D24" s="184"/>
      <c r="E24" s="184"/>
      <c r="F24" s="52"/>
      <c r="G24" s="218">
        <f>'RENAKSI 2025'!I26</f>
        <v>200</v>
      </c>
      <c r="H24" s="53">
        <v>100</v>
      </c>
      <c r="I24" s="53">
        <f t="shared" si="0"/>
        <v>50</v>
      </c>
      <c r="J24" s="40">
        <f>'RENAKSI 2025'!J26</f>
        <v>0</v>
      </c>
      <c r="K24" s="187">
        <f>'RENAKSI 2025'!K26</f>
        <v>0</v>
      </c>
      <c r="L24" s="219">
        <f>'RENAKSI 2025'!O26</f>
        <v>200</v>
      </c>
      <c r="M24" s="53">
        <v>100</v>
      </c>
      <c r="N24" s="53">
        <f t="shared" si="1"/>
        <v>50</v>
      </c>
      <c r="O24" s="53"/>
      <c r="P24" s="178"/>
      <c r="Q24" s="178"/>
      <c r="R24" s="45" t="str">
        <f>'TABEL PRO-KE-SUB RENSTRA'!F27</f>
        <v>Sub Kegiatan Pembinaan Keurukunan antarsuku dan intrasuku, Umat Beragama, Ras dan Golongan lainnya guna mewujudkan Stabilitas Keamanan Lokal, Regional dan Nasional</v>
      </c>
      <c r="S24" s="178"/>
      <c r="T24" s="178"/>
      <c r="U24" s="45" t="str">
        <f>'TABEL PRO-KE-SUB RENSTRA'!L27</f>
        <v>Jumlah Orang yang Mengikuti Pembinaan Kerukunan Antar Suku dan Intra Suku , Umat Beragama, Ras, dan Golongan Lainnya Guna Mewujudkan Stabilitas     Keamanan     Lokal,
Regional, dan Nasional</v>
      </c>
      <c r="V24" s="312">
        <f>IF('RENAKSI 2025'!V24="","",'RENAKSI 2025'!V24)</f>
        <v>100</v>
      </c>
      <c r="W24" s="53">
        <v>100</v>
      </c>
      <c r="X24" s="200">
        <f t="shared" si="2"/>
        <v>1</v>
      </c>
      <c r="Y24" s="54">
        <f>'RENAKSI 2025'!Y26</f>
        <v>0</v>
      </c>
      <c r="Z24" s="208">
        <v>0</v>
      </c>
      <c r="AA24" s="204">
        <v>0</v>
      </c>
      <c r="AB24" s="52" t="str">
        <f>'RENAKSI 2025'!Z26</f>
        <v>Seksi Sosial</v>
      </c>
      <c r="AC24" s="52"/>
      <c r="AD24" s="52"/>
    </row>
    <row r="25" spans="1:30" s="32" customFormat="1" ht="46" x14ac:dyDescent="0.35">
      <c r="A25" s="222"/>
      <c r="B25" s="184"/>
      <c r="C25" s="188"/>
      <c r="D25" s="184"/>
      <c r="E25" s="184"/>
      <c r="F25" s="52"/>
      <c r="G25" s="218">
        <f>'RENAKSI 2025'!I27</f>
        <v>2</v>
      </c>
      <c r="H25" s="53">
        <v>2</v>
      </c>
      <c r="I25" s="53">
        <f t="shared" si="0"/>
        <v>100</v>
      </c>
      <c r="J25" s="40">
        <f>'RENAKSI 2025'!J27</f>
        <v>0</v>
      </c>
      <c r="K25" s="187">
        <f>'RENAKSI 2025'!K27</f>
        <v>0</v>
      </c>
      <c r="L25" s="219">
        <f>'RENAKSI 2025'!O27</f>
        <v>2</v>
      </c>
      <c r="M25" s="53">
        <v>100</v>
      </c>
      <c r="N25" s="53">
        <f t="shared" si="1"/>
        <v>5000</v>
      </c>
      <c r="O25" s="53"/>
      <c r="P25" s="178"/>
      <c r="Q25" s="178"/>
      <c r="R25" s="45" t="str">
        <f>'TABEL PRO-KE-SUB RENSTRA'!F28</f>
        <v>Sub Kegiatan Pelaksanaan Tugas Forum Koordinasi Pimpinan di Kecamatan</v>
      </c>
      <c r="S25" s="178"/>
      <c r="T25" s="178"/>
      <c r="U25" s="45" t="str">
        <f>'TABEL PRO-KE-SUB RENSTRA'!L28</f>
        <v>Jumlah   Dokumen   Tugas   Forum   Koordinasi Pimpinan di Kecamatan</v>
      </c>
      <c r="V25" s="312">
        <f>IF('RENAKSI 2025'!V25="","",'RENAKSI 2025'!V25)</f>
        <v>2</v>
      </c>
      <c r="W25" s="53">
        <v>2</v>
      </c>
      <c r="X25" s="200">
        <f>W25/V25</f>
        <v>1</v>
      </c>
      <c r="Y25" s="54">
        <f>'RENAKSI 2025'!Y27</f>
        <v>90223500</v>
      </c>
      <c r="Z25" s="208">
        <v>4106025</v>
      </c>
      <c r="AA25" s="204">
        <f t="shared" si="6"/>
        <v>4.5509484779464326</v>
      </c>
      <c r="AB25" s="52" t="str">
        <f>'RENAKSI 2025'!Z27</f>
        <v>Tata Pemerintahan dan Ketertiban Umum</v>
      </c>
      <c r="AC25" s="52"/>
      <c r="AD25" s="52"/>
    </row>
    <row r="26" spans="1:30" s="4" customFormat="1" ht="11.5" x14ac:dyDescent="0.25">
      <c r="A26" s="68"/>
      <c r="B26" s="50"/>
      <c r="C26" s="50"/>
      <c r="D26" s="50"/>
      <c r="E26" s="50"/>
      <c r="F26" s="55"/>
      <c r="G26" s="41"/>
      <c r="H26" s="41"/>
      <c r="I26" s="41"/>
      <c r="J26" s="41"/>
      <c r="K26" s="55"/>
      <c r="L26" s="41"/>
      <c r="M26" s="41"/>
      <c r="N26" s="41"/>
      <c r="O26" s="41"/>
      <c r="P26" s="50"/>
      <c r="Q26" s="50"/>
      <c r="R26" s="55"/>
      <c r="S26" s="50"/>
      <c r="T26" s="50"/>
      <c r="U26" s="55"/>
      <c r="V26" s="41"/>
      <c r="W26" s="41"/>
      <c r="X26" s="41"/>
      <c r="Y26" s="41"/>
      <c r="Z26" s="209"/>
      <c r="AA26" s="41"/>
      <c r="AB26" s="41"/>
      <c r="AC26" s="41"/>
      <c r="AD26" s="41"/>
    </row>
    <row r="27" spans="1:30" s="4" customFormat="1" ht="14.5" customHeight="1" x14ac:dyDescent="0.25">
      <c r="A27" s="6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209"/>
      <c r="AA27" s="41"/>
      <c r="AB27" s="41"/>
      <c r="AC27" s="388" t="s">
        <v>244</v>
      </c>
      <c r="AD27" s="388"/>
    </row>
    <row r="28" spans="1:30" s="4" customFormat="1" ht="14.5" customHeight="1" x14ac:dyDescent="0.25">
      <c r="A28" s="6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209"/>
      <c r="AA28" s="41"/>
      <c r="AB28" s="41"/>
      <c r="AC28" s="388" t="s">
        <v>59</v>
      </c>
      <c r="AD28" s="388"/>
    </row>
    <row r="29" spans="1:30" s="4" customFormat="1" ht="11.5" x14ac:dyDescent="0.25">
      <c r="A29" s="6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209"/>
      <c r="AA29" s="41"/>
      <c r="AB29" s="41"/>
      <c r="AC29" s="41"/>
      <c r="AD29" s="41"/>
    </row>
    <row r="30" spans="1:30" s="4" customFormat="1" ht="11.5" x14ac:dyDescent="0.25">
      <c r="A30" s="6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209"/>
      <c r="AA30" s="41"/>
      <c r="AB30" s="41"/>
      <c r="AC30" s="41"/>
      <c r="AD30" s="41"/>
    </row>
    <row r="31" spans="1:30" s="4" customFormat="1" ht="11.5" x14ac:dyDescent="0.25">
      <c r="A31" s="6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209"/>
      <c r="AA31" s="41"/>
      <c r="AB31" s="41"/>
      <c r="AC31" s="41"/>
      <c r="AD31" s="41"/>
    </row>
    <row r="32" spans="1:30" s="4" customFormat="1" ht="11.5" x14ac:dyDescent="0.25">
      <c r="A32" s="6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209"/>
      <c r="AA32" s="41"/>
      <c r="AB32" s="41"/>
      <c r="AC32" s="41"/>
      <c r="AD32" s="41"/>
    </row>
    <row r="33" spans="1:30" s="4" customFormat="1" ht="11.5" x14ac:dyDescent="0.25">
      <c r="A33" s="429" t="s">
        <v>57</v>
      </c>
      <c r="B33" s="429"/>
      <c r="C33" s="429"/>
      <c r="D33" s="429"/>
      <c r="E33" s="429"/>
      <c r="F33" s="459"/>
      <c r="G33" s="56"/>
      <c r="H33" s="57"/>
      <c r="I33" s="57"/>
      <c r="J33" s="41"/>
      <c r="K33" s="50"/>
      <c r="L33" s="57"/>
      <c r="M33" s="57"/>
      <c r="N33" s="57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209"/>
      <c r="AA33" s="41"/>
      <c r="AB33" s="41"/>
      <c r="AC33" s="389" t="s">
        <v>121</v>
      </c>
      <c r="AD33" s="389"/>
    </row>
    <row r="34" spans="1:30" s="7" customFormat="1" ht="14.5" customHeight="1" x14ac:dyDescent="0.35">
      <c r="A34" s="75" t="s">
        <v>0</v>
      </c>
      <c r="B34" s="164" t="s">
        <v>6</v>
      </c>
      <c r="C34" s="428" t="s">
        <v>4</v>
      </c>
      <c r="D34" s="429"/>
      <c r="E34" s="459"/>
      <c r="F34" s="182" t="s">
        <v>5</v>
      </c>
      <c r="G34" s="56"/>
      <c r="H34" s="57"/>
      <c r="I34" s="57"/>
      <c r="J34" s="147"/>
      <c r="K34" s="183"/>
      <c r="L34" s="57"/>
      <c r="M34" s="57"/>
      <c r="N34" s="5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210"/>
      <c r="AA34" s="147"/>
      <c r="AB34" s="147"/>
      <c r="AC34" s="390" t="s">
        <v>122</v>
      </c>
      <c r="AD34" s="390"/>
    </row>
    <row r="35" spans="1:30" s="5" customFormat="1" ht="22" customHeight="1" x14ac:dyDescent="0.35">
      <c r="A35" s="159">
        <v>1</v>
      </c>
      <c r="B35" s="165" t="s">
        <v>184</v>
      </c>
      <c r="C35" s="430" t="s">
        <v>115</v>
      </c>
      <c r="D35" s="431"/>
      <c r="E35" s="432"/>
      <c r="F35" s="145"/>
      <c r="G35" s="58"/>
      <c r="H35" s="58"/>
      <c r="I35" s="58"/>
      <c r="J35" s="43"/>
      <c r="L35" s="58"/>
      <c r="M35" s="58"/>
      <c r="N35" s="58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211"/>
      <c r="AA35" s="43"/>
      <c r="AB35" s="43"/>
      <c r="AC35" s="43"/>
      <c r="AD35" s="43"/>
    </row>
    <row r="36" spans="1:30" s="5" customFormat="1" ht="22" customHeight="1" x14ac:dyDescent="0.35">
      <c r="A36" s="159">
        <v>2</v>
      </c>
      <c r="B36" s="165" t="s">
        <v>185</v>
      </c>
      <c r="C36" s="430" t="s">
        <v>116</v>
      </c>
      <c r="D36" s="431"/>
      <c r="E36" s="432"/>
      <c r="F36" s="145"/>
      <c r="G36" s="58"/>
      <c r="H36" s="58"/>
      <c r="I36" s="58"/>
      <c r="J36" s="43"/>
      <c r="L36" s="58"/>
      <c r="M36" s="58"/>
      <c r="N36" s="58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211"/>
      <c r="AA36" s="43"/>
      <c r="AB36" s="43"/>
      <c r="AC36" s="43"/>
      <c r="AD36" s="43"/>
    </row>
    <row r="37" spans="1:30" s="5" customFormat="1" ht="22" customHeight="1" x14ac:dyDescent="0.35">
      <c r="A37" s="159">
        <v>3</v>
      </c>
      <c r="B37" s="165" t="s">
        <v>186</v>
      </c>
      <c r="C37" s="430" t="s">
        <v>117</v>
      </c>
      <c r="D37" s="431"/>
      <c r="E37" s="432"/>
      <c r="F37" s="145"/>
      <c r="G37" s="58"/>
      <c r="H37" s="58"/>
      <c r="I37" s="58"/>
      <c r="J37" s="43"/>
      <c r="L37" s="58"/>
      <c r="M37" s="58"/>
      <c r="N37" s="58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211"/>
      <c r="AA37" s="43"/>
      <c r="AB37" s="43"/>
      <c r="AC37" s="43"/>
      <c r="AD37" s="43"/>
    </row>
    <row r="38" spans="1:30" s="5" customFormat="1" ht="22" customHeight="1" x14ac:dyDescent="0.35">
      <c r="A38" s="159">
        <v>4</v>
      </c>
      <c r="B38" s="165" t="s">
        <v>187</v>
      </c>
      <c r="C38" s="430" t="s">
        <v>189</v>
      </c>
      <c r="D38" s="431"/>
      <c r="E38" s="432"/>
      <c r="F38" s="145"/>
      <c r="G38" s="58"/>
      <c r="H38" s="58"/>
      <c r="I38" s="58"/>
      <c r="J38" s="43"/>
      <c r="L38" s="58"/>
      <c r="M38" s="58"/>
      <c r="N38" s="58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211"/>
      <c r="AA38" s="43"/>
      <c r="AB38" s="43"/>
      <c r="AC38" s="43"/>
      <c r="AD38" s="43"/>
    </row>
    <row r="39" spans="1:30" s="4" customFormat="1" ht="11.5" customHeight="1" x14ac:dyDescent="0.25">
      <c r="A39" s="159">
        <v>5</v>
      </c>
      <c r="B39" s="165" t="s">
        <v>188</v>
      </c>
      <c r="C39" s="430" t="s">
        <v>119</v>
      </c>
      <c r="D39" s="431"/>
      <c r="E39" s="432"/>
      <c r="F39" s="145"/>
      <c r="G39" s="41"/>
      <c r="H39" s="41"/>
      <c r="I39" s="41"/>
      <c r="J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209"/>
      <c r="AA39" s="41"/>
      <c r="AB39" s="41"/>
      <c r="AC39" s="41"/>
      <c r="AD39" s="41"/>
    </row>
    <row r="40" spans="1:30" s="4" customFormat="1" ht="11.5" customHeight="1" x14ac:dyDescent="0.25">
      <c r="A40" s="69"/>
      <c r="C40" s="41"/>
      <c r="D40" s="41"/>
      <c r="E40" s="41"/>
      <c r="F40" s="41"/>
      <c r="G40" s="41"/>
      <c r="H40" s="41"/>
      <c r="I40" s="41"/>
      <c r="J40" s="41"/>
      <c r="K40" s="5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209"/>
      <c r="AA40" s="41"/>
      <c r="AB40" s="41"/>
      <c r="AC40" s="41"/>
      <c r="AD40" s="41"/>
    </row>
    <row r="41" spans="1:30" s="4" customFormat="1" ht="11.5" x14ac:dyDescent="0.25">
      <c r="A41" s="6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209"/>
      <c r="AA41" s="41"/>
      <c r="AB41" s="41"/>
      <c r="AC41" s="41"/>
      <c r="AD41" s="41"/>
    </row>
    <row r="42" spans="1:30" s="4" customFormat="1" ht="11.5" x14ac:dyDescent="0.25">
      <c r="A42" s="6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209"/>
      <c r="AA42" s="41"/>
      <c r="AB42" s="41"/>
      <c r="AC42" s="41"/>
      <c r="AD42" s="41"/>
    </row>
    <row r="43" spans="1:30" s="4" customFormat="1" ht="11.5" x14ac:dyDescent="0.25">
      <c r="A43" s="6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209"/>
      <c r="AA43" s="41"/>
      <c r="AB43" s="41"/>
      <c r="AC43" s="41"/>
      <c r="AD43" s="41"/>
    </row>
    <row r="44" spans="1:30" s="4" customFormat="1" ht="11.5" x14ac:dyDescent="0.25">
      <c r="A44" s="6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209"/>
      <c r="AA44" s="41"/>
      <c r="AB44" s="41"/>
      <c r="AC44" s="41"/>
      <c r="AD44" s="41"/>
    </row>
    <row r="45" spans="1:30" s="4" customFormat="1" ht="11.5" x14ac:dyDescent="0.25">
      <c r="A45" s="6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209"/>
      <c r="AA45" s="41"/>
      <c r="AB45" s="41"/>
      <c r="AC45" s="41"/>
      <c r="AD45" s="41"/>
    </row>
    <row r="46" spans="1:30" s="4" customFormat="1" ht="11.5" x14ac:dyDescent="0.25">
      <c r="A46" s="6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209"/>
      <c r="AA46" s="41"/>
      <c r="AB46" s="41"/>
      <c r="AC46" s="41"/>
      <c r="AD46" s="41"/>
    </row>
    <row r="47" spans="1:30" s="4" customFormat="1" ht="11.5" x14ac:dyDescent="0.25">
      <c r="A47" s="6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209"/>
      <c r="AA47" s="41"/>
      <c r="AB47" s="41"/>
      <c r="AC47" s="41"/>
      <c r="AD47" s="41"/>
    </row>
    <row r="48" spans="1:30" s="4" customFormat="1" ht="11.5" x14ac:dyDescent="0.25">
      <c r="A48" s="6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209"/>
      <c r="AA48" s="41"/>
      <c r="AB48" s="41"/>
      <c r="AC48" s="41"/>
      <c r="AD48" s="41"/>
    </row>
    <row r="49" spans="1:30" s="4" customFormat="1" ht="11.5" x14ac:dyDescent="0.25">
      <c r="A49" s="6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209"/>
      <c r="AA49" s="41"/>
      <c r="AB49" s="41"/>
      <c r="AC49" s="41"/>
      <c r="AD49" s="41"/>
    </row>
    <row r="50" spans="1:30" s="4" customFormat="1" ht="11.5" x14ac:dyDescent="0.25">
      <c r="A50" s="6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209"/>
      <c r="AA50" s="41"/>
      <c r="AB50" s="41"/>
      <c r="AC50" s="41"/>
      <c r="AD50" s="41"/>
    </row>
    <row r="51" spans="1:30" s="4" customFormat="1" ht="11.5" x14ac:dyDescent="0.25">
      <c r="A51" s="6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209"/>
      <c r="AA51" s="41"/>
      <c r="AB51" s="41"/>
      <c r="AC51" s="41"/>
      <c r="AD51" s="41"/>
    </row>
    <row r="52" spans="1:30" s="4" customFormat="1" ht="11.5" x14ac:dyDescent="0.25">
      <c r="A52" s="6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209"/>
      <c r="AA52" s="41"/>
      <c r="AB52" s="41"/>
      <c r="AC52" s="41"/>
      <c r="AD52" s="41"/>
    </row>
    <row r="53" spans="1:30" s="4" customFormat="1" ht="11.5" x14ac:dyDescent="0.25">
      <c r="A53" s="6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209"/>
      <c r="AA53" s="41"/>
      <c r="AB53" s="41"/>
      <c r="AC53" s="41"/>
      <c r="AD53" s="41"/>
    </row>
    <row r="54" spans="1:30" s="4" customFormat="1" ht="11.5" x14ac:dyDescent="0.25">
      <c r="A54" s="6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209"/>
      <c r="AA54" s="41"/>
      <c r="AB54" s="41"/>
      <c r="AC54" s="41"/>
      <c r="AD54" s="41"/>
    </row>
    <row r="55" spans="1:30" s="4" customFormat="1" ht="11.5" x14ac:dyDescent="0.25">
      <c r="A55" s="6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209"/>
      <c r="AA55" s="41"/>
      <c r="AB55" s="41"/>
      <c r="AC55" s="41"/>
      <c r="AD55" s="41"/>
    </row>
    <row r="56" spans="1:30" s="4" customFormat="1" ht="11.5" x14ac:dyDescent="0.25">
      <c r="A56" s="6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209"/>
      <c r="AA56" s="41"/>
      <c r="AB56" s="41"/>
      <c r="AC56" s="41"/>
      <c r="AD56" s="41"/>
    </row>
    <row r="57" spans="1:30" s="4" customFormat="1" ht="11.5" x14ac:dyDescent="0.25">
      <c r="A57" s="6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209"/>
      <c r="AA57" s="41"/>
      <c r="AB57" s="41"/>
      <c r="AC57" s="41"/>
      <c r="AD57" s="41"/>
    </row>
    <row r="58" spans="1:30" s="4" customFormat="1" ht="11.5" x14ac:dyDescent="0.25">
      <c r="A58" s="6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209"/>
      <c r="AA58" s="41"/>
      <c r="AB58" s="41"/>
      <c r="AC58" s="41"/>
      <c r="AD58" s="41"/>
    </row>
  </sheetData>
  <mergeCells count="49">
    <mergeCell ref="C37:E37"/>
    <mergeCell ref="C38:E38"/>
    <mergeCell ref="C39:E39"/>
    <mergeCell ref="A33:F33"/>
    <mergeCell ref="AC33:AD33"/>
    <mergeCell ref="C34:E34"/>
    <mergeCell ref="AC34:AD34"/>
    <mergeCell ref="C35:E35"/>
    <mergeCell ref="C36:E36"/>
    <mergeCell ref="Q15:R15"/>
    <mergeCell ref="T15:U15"/>
    <mergeCell ref="AC28:AD28"/>
    <mergeCell ref="Q17:R17"/>
    <mergeCell ref="T17:U17"/>
    <mergeCell ref="P19:R19"/>
    <mergeCell ref="S19:U19"/>
    <mergeCell ref="Q20:R20"/>
    <mergeCell ref="T20:U20"/>
    <mergeCell ref="P22:R22"/>
    <mergeCell ref="S22:U22"/>
    <mergeCell ref="Q23:R23"/>
    <mergeCell ref="T23:U23"/>
    <mergeCell ref="AC27:AD27"/>
    <mergeCell ref="Q11:R11"/>
    <mergeCell ref="T11:U11"/>
    <mergeCell ref="P13:R13"/>
    <mergeCell ref="S13:U13"/>
    <mergeCell ref="P14:R14"/>
    <mergeCell ref="S14:U14"/>
    <mergeCell ref="P5:R5"/>
    <mergeCell ref="S5:U5"/>
    <mergeCell ref="P6:R6"/>
    <mergeCell ref="S6:U6"/>
    <mergeCell ref="Q7:R7"/>
    <mergeCell ref="T7:U7"/>
    <mergeCell ref="A1:AD1"/>
    <mergeCell ref="A3:B4"/>
    <mergeCell ref="C3:E4"/>
    <mergeCell ref="F3:F4"/>
    <mergeCell ref="G3:I3"/>
    <mergeCell ref="J3:O3"/>
    <mergeCell ref="P3:R4"/>
    <mergeCell ref="S3:U4"/>
    <mergeCell ref="V3:X3"/>
    <mergeCell ref="Y3:AA3"/>
    <mergeCell ref="AB3:AB4"/>
    <mergeCell ref="AC3:AC4"/>
    <mergeCell ref="AD3:AD4"/>
    <mergeCell ref="J4:K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8" orientation="landscape" horizontalDpi="4294967293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38"/>
  <sheetViews>
    <sheetView topLeftCell="A4" workbookViewId="0">
      <selection activeCell="E5" sqref="E5:F5"/>
    </sheetView>
  </sheetViews>
  <sheetFormatPr defaultRowHeight="14.5" x14ac:dyDescent="0.35"/>
  <cols>
    <col min="1" max="2" width="2.54296875" customWidth="1"/>
    <col min="3" max="3" width="12.54296875" customWidth="1"/>
    <col min="4" max="5" width="2.54296875" customWidth="1"/>
    <col min="6" max="6" width="12.54296875" customWidth="1"/>
    <col min="7" max="7" width="7.453125" customWidth="1"/>
    <col min="8" max="8" width="6.54296875" customWidth="1"/>
    <col min="9" max="9" width="7.26953125" customWidth="1"/>
    <col min="10" max="13" width="7.54296875" customWidth="1"/>
    <col min="14" max="14" width="11.36328125" customWidth="1"/>
    <col min="15" max="15" width="11.26953125" customWidth="1"/>
    <col min="16" max="16" width="7" customWidth="1"/>
    <col min="17" max="17" width="11.36328125" customWidth="1"/>
    <col min="18" max="18" width="8.54296875" customWidth="1"/>
    <col min="19" max="19" width="10.81640625" customWidth="1"/>
  </cols>
  <sheetData>
    <row r="1" spans="1:19" s="3" customFormat="1" ht="15.65" x14ac:dyDescent="0.35">
      <c r="A1" s="331" t="s">
        <v>257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3" spans="1:19" s="7" customFormat="1" ht="14.5" customHeight="1" x14ac:dyDescent="0.35">
      <c r="A3" s="347" t="s">
        <v>14</v>
      </c>
      <c r="B3" s="348"/>
      <c r="C3" s="349"/>
      <c r="D3" s="347" t="s">
        <v>1</v>
      </c>
      <c r="E3" s="348"/>
      <c r="F3" s="349"/>
      <c r="G3" s="350" t="s">
        <v>9</v>
      </c>
      <c r="H3" s="319" t="s">
        <v>20</v>
      </c>
      <c r="I3" s="320"/>
      <c r="J3" s="320"/>
      <c r="K3" s="315" t="s">
        <v>21</v>
      </c>
      <c r="L3" s="315"/>
      <c r="M3" s="315"/>
      <c r="N3" s="336" t="s">
        <v>12</v>
      </c>
      <c r="O3" s="336"/>
      <c r="P3" s="336"/>
      <c r="Q3" s="332" t="s">
        <v>10</v>
      </c>
      <c r="R3" s="350" t="s">
        <v>19</v>
      </c>
      <c r="S3" s="350" t="s">
        <v>28</v>
      </c>
    </row>
    <row r="4" spans="1:19" s="4" customFormat="1" ht="34.5" x14ac:dyDescent="0.25">
      <c r="A4" s="325"/>
      <c r="B4" s="326"/>
      <c r="C4" s="386"/>
      <c r="D4" s="325"/>
      <c r="E4" s="326"/>
      <c r="F4" s="386"/>
      <c r="G4" s="351"/>
      <c r="H4" s="12" t="s">
        <v>2</v>
      </c>
      <c r="I4" s="2" t="s">
        <v>11</v>
      </c>
      <c r="J4" s="11" t="s">
        <v>13</v>
      </c>
      <c r="K4" s="21" t="s">
        <v>24</v>
      </c>
      <c r="L4" s="2" t="s">
        <v>22</v>
      </c>
      <c r="M4" s="11" t="s">
        <v>23</v>
      </c>
      <c r="N4" s="10" t="s">
        <v>2</v>
      </c>
      <c r="O4" s="10" t="s">
        <v>11</v>
      </c>
      <c r="P4" s="10" t="s">
        <v>13</v>
      </c>
      <c r="Q4" s="333"/>
      <c r="R4" s="351"/>
      <c r="S4" s="351"/>
    </row>
    <row r="5" spans="1:19" s="4" customFormat="1" ht="37" customHeight="1" x14ac:dyDescent="0.25">
      <c r="A5" s="25">
        <f>'IKU 2024-2026'!A4</f>
        <v>1</v>
      </c>
      <c r="B5" s="323" t="str">
        <f>'IKU 2024-2026'!B4:C4</f>
        <v>Meningkatkan kinerja penyelenggaraan pemerintah daerah</v>
      </c>
      <c r="C5" s="324"/>
      <c r="D5" s="25">
        <f>'IKU 2024-2026'!D4</f>
        <v>1</v>
      </c>
      <c r="E5" s="323" t="str">
        <f>'IKU 2024-2026'!E4:F4</f>
        <v>Nilai penyelenggaraan
Pelayanan Publik</v>
      </c>
      <c r="F5" s="324"/>
      <c r="G5" s="13" t="str">
        <f>'IKU 2024-2026'!G4</f>
        <v>Persen</v>
      </c>
      <c r="H5" s="217">
        <f>'TABEL PK 2025'!K4</f>
        <v>0.93</v>
      </c>
      <c r="I5" s="220">
        <v>0</v>
      </c>
      <c r="J5" s="216">
        <f>I5/H5</f>
        <v>0</v>
      </c>
      <c r="K5" s="24"/>
      <c r="L5" s="24"/>
      <c r="M5" s="24"/>
      <c r="N5" s="74">
        <f>'TABEL PK 2025'!M4</f>
        <v>6017762259</v>
      </c>
      <c r="O5" s="221">
        <f>O6+O7</f>
        <v>5221117176</v>
      </c>
      <c r="P5" s="220">
        <f>O5/N5*100</f>
        <v>86.761772088809934</v>
      </c>
      <c r="Q5" s="23"/>
      <c r="R5" s="22"/>
      <c r="S5" s="22"/>
    </row>
    <row r="6" spans="1:19" s="4" customFormat="1" ht="70" customHeight="1" x14ac:dyDescent="0.25">
      <c r="A6" s="25"/>
      <c r="B6" s="36">
        <f>'IKU 2024-2026'!B5</f>
        <v>1.1000000000000001</v>
      </c>
      <c r="C6" s="37" t="str">
        <f>'IKU 2024-2026'!C5</f>
        <v xml:space="preserve">Meningkatnya partisipasi masyarakat dalam pembangunan kecamatan, kelurahan </v>
      </c>
      <c r="D6" s="36"/>
      <c r="E6" s="36">
        <f>'IKU 2024-2026'!E5</f>
        <v>1.1000000000000001</v>
      </c>
      <c r="F6" s="37" t="str">
        <f>'IKU 2024-2026'!F5</f>
        <v>Persentase partisipasi masyarakat dalam pembangunan kecamatan dan kelurahan</v>
      </c>
      <c r="G6" s="36" t="str">
        <f>'IKU 2024-2026'!G5</f>
        <v>Persen</v>
      </c>
      <c r="H6" s="217">
        <f>'TABEL PK 2025'!K5</f>
        <v>0.39989999999999998</v>
      </c>
      <c r="I6" s="116">
        <v>0.40010000000000001</v>
      </c>
      <c r="J6" s="220">
        <f t="shared" ref="J6:J7" si="0">I6/H6*100</f>
        <v>100.0500125031258</v>
      </c>
      <c r="K6" s="24"/>
      <c r="L6" s="24"/>
      <c r="M6" s="24"/>
      <c r="N6" s="74">
        <f>'TABEL PK 2025'!M5</f>
        <v>4482202936</v>
      </c>
      <c r="O6" s="221">
        <f>'REALISASI RENAKSI TW IV 2025'!Z6</f>
        <v>3975370326</v>
      </c>
      <c r="P6" s="220">
        <f t="shared" ref="P6:P7" si="1">O6/N6*100</f>
        <v>88.692332381266368</v>
      </c>
      <c r="Q6" s="23"/>
      <c r="R6" s="22"/>
      <c r="S6" s="22"/>
    </row>
    <row r="7" spans="1:19" s="4" customFormat="1" ht="82.5" customHeight="1" x14ac:dyDescent="0.25">
      <c r="A7" s="25"/>
      <c r="B7" s="36">
        <f>'IKU 2024-2026'!B6</f>
        <v>1.2</v>
      </c>
      <c r="C7" s="37" t="str">
        <f>'IKU 2024-2026'!C6</f>
        <v>Meningkatnya kualitas Layanan publik yang transparan dan akuntabel di Kecamatan dan Kelurahan</v>
      </c>
      <c r="D7" s="36"/>
      <c r="E7" s="36">
        <f>'IKU 2024-2026'!E6</f>
        <v>1.2</v>
      </c>
      <c r="F7" s="37" t="str">
        <f>'IKU 2024-2026'!F6</f>
        <v>Nilai Survey Kepuasan Masyarakat</v>
      </c>
      <c r="G7" s="36" t="str">
        <f>'IKU 2024-2026'!G6</f>
        <v>IKM</v>
      </c>
      <c r="H7" s="217">
        <f>'TABEL PK 2025'!K6</f>
        <v>0.97860000000000003</v>
      </c>
      <c r="I7" s="116">
        <v>0.93149999999999999</v>
      </c>
      <c r="J7" s="220">
        <f t="shared" si="0"/>
        <v>95.187001839362352</v>
      </c>
      <c r="K7" s="24"/>
      <c r="L7" s="24"/>
      <c r="M7" s="24"/>
      <c r="N7" s="74">
        <f>'TABEL PK 2025'!M6</f>
        <v>1535559323</v>
      </c>
      <c r="O7" s="221">
        <f>'REALISASI RENAKSI TW IV 2025'!Z14+'REALISASI RENAKSI TW IV 2025'!Z19+'REALISASI RENAKSI TW IV 2025'!Z22</f>
        <v>1245746850</v>
      </c>
      <c r="P7" s="220">
        <f t="shared" si="1"/>
        <v>81.126585690366056</v>
      </c>
      <c r="Q7" s="23"/>
      <c r="R7" s="22"/>
      <c r="S7" s="22"/>
    </row>
    <row r="8" spans="1:19" s="4" customFormat="1" ht="11.5" x14ac:dyDescent="0.25">
      <c r="B8" s="15"/>
      <c r="C8" s="16"/>
      <c r="D8" s="15"/>
      <c r="E8" s="15"/>
      <c r="F8" s="16"/>
      <c r="G8" s="16"/>
    </row>
    <row r="9" spans="1:19" s="4" customFormat="1" ht="14.5" customHeight="1" x14ac:dyDescent="0.25">
      <c r="Q9" s="388" t="s">
        <v>246</v>
      </c>
      <c r="R9" s="388"/>
      <c r="S9" s="388"/>
    </row>
    <row r="10" spans="1:19" s="4" customFormat="1" ht="14.5" customHeight="1" x14ac:dyDescent="0.25">
      <c r="Q10" s="388" t="s">
        <v>59</v>
      </c>
      <c r="R10" s="388"/>
      <c r="S10" s="388"/>
    </row>
    <row r="11" spans="1:19" s="4" customFormat="1" ht="11.5" x14ac:dyDescent="0.25">
      <c r="Q11" s="41"/>
      <c r="R11" s="41"/>
    </row>
    <row r="12" spans="1:19" s="4" customFormat="1" ht="11.5" x14ac:dyDescent="0.25">
      <c r="Q12" s="41"/>
      <c r="R12" s="41"/>
    </row>
    <row r="13" spans="1:19" s="4" customFormat="1" ht="17.5" customHeight="1" x14ac:dyDescent="0.25">
      <c r="A13" s="412" t="s">
        <v>58</v>
      </c>
      <c r="B13" s="412"/>
      <c r="C13" s="412"/>
      <c r="D13" s="412"/>
      <c r="E13" s="412"/>
      <c r="F13" s="412"/>
      <c r="G13" s="412"/>
      <c r="H13" s="412"/>
      <c r="I13" s="18"/>
      <c r="J13" s="18"/>
      <c r="K13" s="18"/>
      <c r="L13" s="18"/>
      <c r="M13" s="18"/>
      <c r="Q13" s="41"/>
      <c r="R13" s="41"/>
    </row>
    <row r="14" spans="1:19" s="7" customFormat="1" ht="14.5" customHeight="1" x14ac:dyDescent="0.25">
      <c r="A14" s="413" t="s">
        <v>0</v>
      </c>
      <c r="B14" s="413"/>
      <c r="C14" s="404" t="s">
        <v>6</v>
      </c>
      <c r="D14" s="411" t="s">
        <v>4</v>
      </c>
      <c r="E14" s="411"/>
      <c r="F14" s="428"/>
      <c r="G14" s="404" t="s">
        <v>5</v>
      </c>
      <c r="H14" s="57"/>
      <c r="I14" s="18"/>
      <c r="J14" s="18"/>
      <c r="K14" s="18"/>
      <c r="L14" s="18"/>
      <c r="M14" s="18"/>
      <c r="Q14" s="41"/>
      <c r="R14" s="41"/>
      <c r="S14" s="5"/>
    </row>
    <row r="15" spans="1:19" s="5" customFormat="1" ht="15" customHeight="1" x14ac:dyDescent="0.25">
      <c r="A15" s="413"/>
      <c r="B15" s="413"/>
      <c r="C15" s="405"/>
      <c r="D15" s="411"/>
      <c r="E15" s="411"/>
      <c r="F15" s="428"/>
      <c r="G15" s="405"/>
      <c r="H15" s="183"/>
      <c r="I15" s="20"/>
      <c r="J15" s="20"/>
      <c r="K15" s="20"/>
      <c r="L15" s="20"/>
      <c r="M15" s="20"/>
      <c r="Q15" s="389" t="s">
        <v>121</v>
      </c>
      <c r="R15" s="389"/>
      <c r="S15" s="389"/>
    </row>
    <row r="16" spans="1:19" s="5" customFormat="1" ht="22" customHeight="1" x14ac:dyDescent="0.35">
      <c r="A16" s="375">
        <v>1</v>
      </c>
      <c r="B16" s="376"/>
      <c r="C16" s="160" t="s">
        <v>184</v>
      </c>
      <c r="D16" s="86" t="s">
        <v>115</v>
      </c>
      <c r="E16" s="90"/>
      <c r="F16" s="90"/>
      <c r="G16" s="152"/>
      <c r="H16" s="151"/>
      <c r="I16" s="20"/>
      <c r="J16" s="20"/>
      <c r="K16" s="20"/>
      <c r="L16" s="20"/>
      <c r="M16" s="20"/>
      <c r="Q16" s="388" t="s">
        <v>122</v>
      </c>
      <c r="R16" s="388"/>
      <c r="S16" s="388"/>
    </row>
    <row r="17" spans="1:13" s="5" customFormat="1" ht="22" customHeight="1" x14ac:dyDescent="0.35">
      <c r="A17" s="375">
        <v>2</v>
      </c>
      <c r="B17" s="376"/>
      <c r="C17" s="160" t="s">
        <v>185</v>
      </c>
      <c r="D17" s="86" t="s">
        <v>116</v>
      </c>
      <c r="E17" s="90"/>
      <c r="F17" s="90"/>
      <c r="G17" s="152"/>
      <c r="H17" s="151"/>
      <c r="I17" s="20"/>
      <c r="J17" s="20"/>
      <c r="K17" s="20"/>
      <c r="L17" s="20"/>
      <c r="M17" s="20"/>
    </row>
    <row r="18" spans="1:13" s="5" customFormat="1" ht="22" customHeight="1" x14ac:dyDescent="0.35">
      <c r="A18" s="375">
        <v>3</v>
      </c>
      <c r="B18" s="376"/>
      <c r="C18" s="160" t="s">
        <v>186</v>
      </c>
      <c r="D18" s="86" t="s">
        <v>117</v>
      </c>
      <c r="E18" s="90"/>
      <c r="F18" s="90"/>
      <c r="G18" s="152"/>
      <c r="H18" s="151"/>
      <c r="I18" s="20"/>
      <c r="J18" s="20"/>
      <c r="K18" s="20"/>
      <c r="L18" s="20"/>
      <c r="M18" s="20"/>
    </row>
    <row r="19" spans="1:13" s="4" customFormat="1" ht="23" x14ac:dyDescent="0.25">
      <c r="A19" s="375">
        <v>4</v>
      </c>
      <c r="B19" s="376"/>
      <c r="C19" s="160" t="s">
        <v>187</v>
      </c>
      <c r="D19" s="86" t="s">
        <v>189</v>
      </c>
      <c r="E19" s="90"/>
      <c r="F19" s="90"/>
      <c r="G19" s="152"/>
      <c r="H19" s="151"/>
    </row>
    <row r="20" spans="1:13" s="4" customFormat="1" ht="23" x14ac:dyDescent="0.25">
      <c r="A20" s="375">
        <v>5</v>
      </c>
      <c r="B20" s="376"/>
      <c r="C20" s="160" t="s">
        <v>188</v>
      </c>
      <c r="D20" s="86" t="s">
        <v>119</v>
      </c>
      <c r="E20" s="90"/>
      <c r="F20" s="90"/>
      <c r="G20" s="152"/>
      <c r="H20" s="151"/>
    </row>
    <row r="21" spans="1:13" s="4" customFormat="1" ht="11.5" x14ac:dyDescent="0.25"/>
    <row r="22" spans="1:13" s="4" customFormat="1" ht="11.5" x14ac:dyDescent="0.25"/>
    <row r="23" spans="1:13" s="4" customFormat="1" ht="11.5" x14ac:dyDescent="0.25"/>
    <row r="24" spans="1:13" s="4" customFormat="1" ht="11.5" x14ac:dyDescent="0.25"/>
    <row r="25" spans="1:13" s="4" customFormat="1" ht="11.5" x14ac:dyDescent="0.25"/>
    <row r="26" spans="1:13" s="4" customFormat="1" ht="11.5" x14ac:dyDescent="0.25"/>
    <row r="27" spans="1:13" s="4" customFormat="1" ht="11.5" x14ac:dyDescent="0.25"/>
    <row r="28" spans="1:13" s="4" customFormat="1" ht="11.5" x14ac:dyDescent="0.25"/>
    <row r="29" spans="1:13" s="4" customFormat="1" ht="11.5" x14ac:dyDescent="0.25"/>
    <row r="30" spans="1:13" s="4" customFormat="1" ht="11.5" x14ac:dyDescent="0.25"/>
    <row r="31" spans="1:13" s="4" customFormat="1" ht="11.5" x14ac:dyDescent="0.25"/>
    <row r="32" spans="1:13" s="4" customFormat="1" ht="11.5" x14ac:dyDescent="0.25"/>
    <row r="33" s="4" customFormat="1" ht="11.5" x14ac:dyDescent="0.25"/>
    <row r="34" s="4" customFormat="1" ht="11.5" x14ac:dyDescent="0.25"/>
    <row r="35" s="4" customFormat="1" ht="11.5" x14ac:dyDescent="0.25"/>
    <row r="36" s="4" customFormat="1" ht="11.5" x14ac:dyDescent="0.25"/>
    <row r="37" s="4" customFormat="1" ht="11.5" x14ac:dyDescent="0.25"/>
    <row r="38" s="4" customFormat="1" ht="11.5" x14ac:dyDescent="0.25"/>
  </sheetData>
  <mergeCells count="26">
    <mergeCell ref="A20:B20"/>
    <mergeCell ref="A13:H13"/>
    <mergeCell ref="A14:B15"/>
    <mergeCell ref="C14:C15"/>
    <mergeCell ref="D14:F15"/>
    <mergeCell ref="G14:G15"/>
    <mergeCell ref="A16:B16"/>
    <mergeCell ref="A17:B17"/>
    <mergeCell ref="A18:B18"/>
    <mergeCell ref="A19:B19"/>
    <mergeCell ref="Q15:S15"/>
    <mergeCell ref="Q16:S16"/>
    <mergeCell ref="A1:R1"/>
    <mergeCell ref="A3:C4"/>
    <mergeCell ref="D3:F4"/>
    <mergeCell ref="G3:G4"/>
    <mergeCell ref="H3:J3"/>
    <mergeCell ref="N3:P3"/>
    <mergeCell ref="Q3:Q4"/>
    <mergeCell ref="R3:R4"/>
    <mergeCell ref="S3:S4"/>
    <mergeCell ref="B5:C5"/>
    <mergeCell ref="E5:F5"/>
    <mergeCell ref="K3:M3"/>
    <mergeCell ref="Q9:S9"/>
    <mergeCell ref="Q10:S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workbookViewId="0">
      <pane ySplit="4" topLeftCell="A5" activePane="bottomLeft" state="frozen"/>
      <selection pane="bottomLeft" activeCell="N7" sqref="N7"/>
    </sheetView>
  </sheetViews>
  <sheetFormatPr defaultRowHeight="14.5" x14ac:dyDescent="0.35"/>
  <cols>
    <col min="1" max="5" width="2.81640625" style="4" customWidth="1"/>
    <col min="6" max="6" width="15.81640625" style="4" customWidth="1"/>
    <col min="7" max="11" width="2.54296875" customWidth="1"/>
    <col min="12" max="12" width="20.54296875" customWidth="1"/>
    <col min="13" max="17" width="2.54296875" customWidth="1"/>
    <col min="18" max="18" width="21.54296875" customWidth="1"/>
    <col min="19" max="19" width="18" customWidth="1"/>
    <col min="20" max="20" width="20.54296875" customWidth="1"/>
    <col min="21" max="21" width="14.26953125" customWidth="1"/>
    <col min="22" max="26" width="2.54296875" customWidth="1"/>
    <col min="27" max="27" width="9.90625" customWidth="1"/>
    <col min="28" max="28" width="16.81640625" customWidth="1"/>
    <col min="29" max="29" width="15.453125" customWidth="1"/>
  </cols>
  <sheetData>
    <row r="1" spans="1:29" s="3" customFormat="1" ht="15.65" x14ac:dyDescent="0.35">
      <c r="A1" s="331" t="s">
        <v>129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</row>
    <row r="3" spans="1:29" x14ac:dyDescent="0.35">
      <c r="A3" s="334" t="s">
        <v>53</v>
      </c>
      <c r="B3" s="335"/>
      <c r="C3" s="335"/>
      <c r="D3" s="335"/>
      <c r="E3" s="335"/>
      <c r="F3" s="352"/>
      <c r="G3" s="315" t="s">
        <v>52</v>
      </c>
      <c r="H3" s="315"/>
      <c r="I3" s="315"/>
      <c r="J3" s="315"/>
      <c r="K3" s="315"/>
      <c r="L3" s="315"/>
      <c r="M3" s="315" t="s">
        <v>1</v>
      </c>
      <c r="N3" s="315"/>
      <c r="O3" s="315"/>
      <c r="P3" s="315"/>
      <c r="Q3" s="315"/>
      <c r="R3" s="315"/>
      <c r="S3" s="315" t="s">
        <v>7</v>
      </c>
      <c r="T3" s="350" t="s">
        <v>48</v>
      </c>
      <c r="U3" s="347" t="s">
        <v>54</v>
      </c>
      <c r="V3" s="348"/>
      <c r="W3" s="348"/>
      <c r="X3" s="348"/>
      <c r="Y3" s="348"/>
      <c r="Z3" s="348"/>
      <c r="AA3" s="349"/>
      <c r="AB3" s="315" t="s">
        <v>3</v>
      </c>
      <c r="AC3" s="315" t="s">
        <v>28</v>
      </c>
    </row>
    <row r="4" spans="1:29" s="7" customFormat="1" ht="14.5" customHeight="1" x14ac:dyDescent="0.35">
      <c r="A4" s="334"/>
      <c r="B4" s="335"/>
      <c r="C4" s="335"/>
      <c r="D4" s="335"/>
      <c r="E4" s="335"/>
      <c r="F4" s="352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51"/>
      <c r="U4" s="46" t="s">
        <v>55</v>
      </c>
      <c r="V4" s="319" t="s">
        <v>1</v>
      </c>
      <c r="W4" s="320"/>
      <c r="X4" s="320"/>
      <c r="Y4" s="320"/>
      <c r="Z4" s="320"/>
      <c r="AA4" s="346"/>
      <c r="AB4" s="315"/>
      <c r="AC4" s="315"/>
    </row>
    <row r="5" spans="1:29" s="32" customFormat="1" ht="36" customHeight="1" x14ac:dyDescent="0.35">
      <c r="A5" s="25"/>
      <c r="B5" s="317" t="s">
        <v>256</v>
      </c>
      <c r="C5" s="317"/>
      <c r="D5" s="317"/>
      <c r="E5" s="317"/>
      <c r="F5" s="318"/>
      <c r="G5" s="25"/>
      <c r="H5" s="323"/>
      <c r="I5" s="323"/>
      <c r="J5" s="323"/>
      <c r="K5" s="323"/>
      <c r="L5" s="324"/>
      <c r="M5" s="25"/>
      <c r="N5" s="323" t="s">
        <v>222</v>
      </c>
      <c r="O5" s="323"/>
      <c r="P5" s="323"/>
      <c r="Q5" s="323"/>
      <c r="R5" s="324"/>
      <c r="S5" s="23" t="s">
        <v>133</v>
      </c>
      <c r="T5" s="23"/>
      <c r="U5" s="139"/>
      <c r="V5" s="25"/>
      <c r="W5" s="323"/>
      <c r="X5" s="323"/>
      <c r="Y5" s="323"/>
      <c r="Z5" s="323"/>
      <c r="AA5" s="324"/>
      <c r="AB5" s="23"/>
      <c r="AC5" s="23"/>
    </row>
    <row r="6" spans="1:29" s="32" customFormat="1" ht="25.5" customHeight="1" x14ac:dyDescent="0.35">
      <c r="A6" s="25"/>
      <c r="B6" s="317"/>
      <c r="C6" s="317"/>
      <c r="D6" s="317"/>
      <c r="E6" s="317"/>
      <c r="F6" s="318"/>
      <c r="G6" s="25">
        <v>1</v>
      </c>
      <c r="H6" s="323" t="s">
        <v>60</v>
      </c>
      <c r="I6" s="323"/>
      <c r="J6" s="323"/>
      <c r="K6" s="323"/>
      <c r="L6" s="324"/>
      <c r="M6" s="25"/>
      <c r="N6" s="323" t="s">
        <v>63</v>
      </c>
      <c r="O6" s="323"/>
      <c r="P6" s="323"/>
      <c r="Q6" s="323"/>
      <c r="R6" s="324"/>
      <c r="S6" s="23"/>
      <c r="T6" s="23"/>
      <c r="U6" s="139"/>
      <c r="V6" s="25"/>
      <c r="W6" s="323"/>
      <c r="X6" s="323"/>
      <c r="Y6" s="323"/>
      <c r="Z6" s="323"/>
      <c r="AA6" s="324"/>
      <c r="AB6" s="23"/>
      <c r="AC6" s="23"/>
    </row>
    <row r="7" spans="1:29" s="32" customFormat="1" ht="36" customHeight="1" x14ac:dyDescent="0.35">
      <c r="A7" s="25"/>
      <c r="B7" s="138"/>
      <c r="C7" s="353"/>
      <c r="D7" s="353"/>
      <c r="E7" s="353"/>
      <c r="F7" s="354"/>
      <c r="G7" s="25"/>
      <c r="H7" s="138"/>
      <c r="I7" s="317" t="s">
        <v>62</v>
      </c>
      <c r="J7" s="317"/>
      <c r="K7" s="317"/>
      <c r="L7" s="318"/>
      <c r="M7" s="25"/>
      <c r="N7" s="138"/>
      <c r="O7" s="317" t="s">
        <v>63</v>
      </c>
      <c r="P7" s="317"/>
      <c r="Q7" s="317"/>
      <c r="R7" s="318"/>
      <c r="S7" s="23" t="s">
        <v>124</v>
      </c>
      <c r="T7" s="23" t="s">
        <v>125</v>
      </c>
      <c r="U7" s="137" t="s">
        <v>126</v>
      </c>
      <c r="V7" s="25"/>
      <c r="W7" s="138"/>
      <c r="X7" s="317" t="s">
        <v>50</v>
      </c>
      <c r="Y7" s="317"/>
      <c r="Z7" s="317"/>
      <c r="AA7" s="318"/>
      <c r="AB7" s="23"/>
      <c r="AC7" s="23"/>
    </row>
    <row r="8" spans="1:29" s="32" customFormat="1" ht="36" customHeight="1" x14ac:dyDescent="0.35">
      <c r="A8" s="25"/>
      <c r="B8" s="138"/>
      <c r="C8" s="138"/>
      <c r="D8" s="353"/>
      <c r="E8" s="353"/>
      <c r="F8" s="354"/>
      <c r="G8" s="25"/>
      <c r="H8" s="138"/>
      <c r="I8" s="136"/>
      <c r="J8" s="317" t="s">
        <v>64</v>
      </c>
      <c r="K8" s="317"/>
      <c r="L8" s="318"/>
      <c r="M8" s="25"/>
      <c r="N8" s="138"/>
      <c r="O8" s="138"/>
      <c r="P8" s="317" t="s">
        <v>127</v>
      </c>
      <c r="Q8" s="317"/>
      <c r="R8" s="318"/>
      <c r="S8" s="23"/>
      <c r="T8" s="23"/>
      <c r="U8" s="137" t="s">
        <v>126</v>
      </c>
      <c r="V8" s="25"/>
      <c r="W8" s="138"/>
      <c r="X8" s="138"/>
      <c r="Y8" s="317" t="s">
        <v>50</v>
      </c>
      <c r="Z8" s="317"/>
      <c r="AA8" s="318"/>
      <c r="AB8" s="23"/>
      <c r="AC8" s="23"/>
    </row>
    <row r="9" spans="1:29" s="32" customFormat="1" ht="36" customHeight="1" x14ac:dyDescent="0.35">
      <c r="A9" s="25"/>
      <c r="B9" s="138"/>
      <c r="C9" s="138"/>
      <c r="D9" s="138"/>
      <c r="E9" s="353"/>
      <c r="F9" s="354"/>
      <c r="G9" s="25"/>
      <c r="H9" s="138"/>
      <c r="I9" s="136"/>
      <c r="J9" s="136"/>
      <c r="K9" s="317" t="s">
        <v>138</v>
      </c>
      <c r="L9" s="318"/>
      <c r="M9" s="25"/>
      <c r="N9" s="138"/>
      <c r="O9" s="138"/>
      <c r="P9" s="138"/>
      <c r="Q9" s="317" t="s">
        <v>139</v>
      </c>
      <c r="R9" s="318"/>
      <c r="S9" s="23"/>
      <c r="T9" s="23"/>
      <c r="U9" s="137"/>
      <c r="V9" s="25"/>
      <c r="W9" s="138"/>
      <c r="X9" s="138"/>
      <c r="Y9" s="138"/>
      <c r="Z9" s="317" t="s">
        <v>50</v>
      </c>
      <c r="AA9" s="318"/>
      <c r="AB9" s="23"/>
      <c r="AC9" s="23"/>
    </row>
    <row r="10" spans="1:29" s="32" customFormat="1" ht="58" customHeight="1" x14ac:dyDescent="0.35">
      <c r="A10" s="25"/>
      <c r="B10" s="138"/>
      <c r="C10" s="138"/>
      <c r="D10" s="138"/>
      <c r="E10" s="138"/>
      <c r="F10" s="139"/>
      <c r="G10" s="25"/>
      <c r="H10" s="138"/>
      <c r="I10" s="138"/>
      <c r="J10" s="138"/>
      <c r="K10" s="138"/>
      <c r="L10" s="138" t="s">
        <v>73</v>
      </c>
      <c r="M10" s="25"/>
      <c r="N10" s="138"/>
      <c r="O10" s="138"/>
      <c r="P10" s="138"/>
      <c r="Q10" s="138"/>
      <c r="R10" s="139" t="s">
        <v>140</v>
      </c>
      <c r="S10" s="23"/>
      <c r="T10" s="23"/>
      <c r="U10" s="139" t="s">
        <v>158</v>
      </c>
      <c r="V10" s="25"/>
      <c r="W10" s="138"/>
      <c r="X10" s="138"/>
      <c r="Y10" s="138"/>
      <c r="Z10" s="138"/>
      <c r="AA10" s="139" t="s">
        <v>51</v>
      </c>
      <c r="AB10" s="23"/>
      <c r="AC10" s="23"/>
    </row>
    <row r="11" spans="1:29" s="32" customFormat="1" ht="24.5" customHeight="1" x14ac:dyDescent="0.35">
      <c r="A11" s="25"/>
      <c r="B11" s="138"/>
      <c r="C11" s="138"/>
      <c r="D11" s="138"/>
      <c r="E11" s="138"/>
      <c r="F11" s="139"/>
      <c r="G11" s="25"/>
      <c r="H11" s="138"/>
      <c r="I11" s="138"/>
      <c r="J11" s="138"/>
      <c r="K11" s="138"/>
      <c r="L11" s="138" t="s">
        <v>128</v>
      </c>
      <c r="M11" s="25"/>
      <c r="N11" s="138"/>
      <c r="O11" s="138"/>
      <c r="P11" s="138"/>
      <c r="Q11" s="138"/>
      <c r="R11" s="139" t="s">
        <v>141</v>
      </c>
      <c r="S11" s="23"/>
      <c r="T11" s="23"/>
      <c r="U11" s="139" t="s">
        <v>159</v>
      </c>
      <c r="V11" s="25"/>
      <c r="W11" s="138"/>
      <c r="X11" s="138"/>
      <c r="Y11" s="138"/>
      <c r="Z11" s="138"/>
      <c r="AA11" s="139" t="s">
        <v>51</v>
      </c>
      <c r="AB11" s="23"/>
      <c r="AC11" s="23"/>
    </row>
    <row r="12" spans="1:29" s="32" customFormat="1" ht="35.5" customHeight="1" x14ac:dyDescent="0.35">
      <c r="A12" s="25"/>
      <c r="B12" s="138"/>
      <c r="C12" s="138"/>
      <c r="D12" s="138"/>
      <c r="E12" s="138"/>
      <c r="F12" s="139"/>
      <c r="G12" s="25"/>
      <c r="H12" s="138"/>
      <c r="I12" s="138"/>
      <c r="J12" s="138"/>
      <c r="K12" s="138"/>
      <c r="L12" s="138" t="s">
        <v>66</v>
      </c>
      <c r="M12" s="25"/>
      <c r="N12" s="138"/>
      <c r="O12" s="138"/>
      <c r="P12" s="138"/>
      <c r="Q12" s="138"/>
      <c r="R12" s="139" t="s">
        <v>67</v>
      </c>
      <c r="S12" s="23"/>
      <c r="T12" s="23"/>
      <c r="U12" s="139"/>
      <c r="V12" s="25"/>
      <c r="W12" s="138"/>
      <c r="X12" s="138"/>
      <c r="Y12" s="138"/>
      <c r="Z12" s="138"/>
      <c r="AA12" s="139" t="s">
        <v>51</v>
      </c>
      <c r="AB12" s="23"/>
      <c r="AC12" s="23"/>
    </row>
    <row r="13" spans="1:29" s="32" customFormat="1" ht="22.5" customHeight="1" x14ac:dyDescent="0.35">
      <c r="A13" s="25"/>
      <c r="B13" s="138"/>
      <c r="C13" s="138"/>
      <c r="D13" s="353"/>
      <c r="E13" s="353"/>
      <c r="F13" s="354"/>
      <c r="G13" s="25"/>
      <c r="H13" s="138"/>
      <c r="I13" s="136"/>
      <c r="J13" s="317" t="s">
        <v>76</v>
      </c>
      <c r="K13" s="317"/>
      <c r="L13" s="318"/>
      <c r="M13" s="25"/>
      <c r="N13" s="138"/>
      <c r="O13" s="138"/>
      <c r="P13" s="317" t="s">
        <v>130</v>
      </c>
      <c r="Q13" s="317"/>
      <c r="R13" s="318"/>
      <c r="S13" s="23"/>
      <c r="T13" s="23"/>
      <c r="U13" s="137"/>
      <c r="V13" s="25"/>
      <c r="W13" s="138"/>
      <c r="X13" s="138"/>
      <c r="Y13" s="317" t="s">
        <v>50</v>
      </c>
      <c r="Z13" s="317"/>
      <c r="AA13" s="318"/>
      <c r="AB13" s="23"/>
      <c r="AC13" s="23"/>
    </row>
    <row r="14" spans="1:29" s="32" customFormat="1" ht="37" customHeight="1" x14ac:dyDescent="0.35">
      <c r="A14" s="25"/>
      <c r="B14" s="138"/>
      <c r="C14" s="138"/>
      <c r="D14" s="138"/>
      <c r="E14" s="353"/>
      <c r="F14" s="354"/>
      <c r="G14" s="25"/>
      <c r="H14" s="138"/>
      <c r="I14" s="136"/>
      <c r="J14" s="136"/>
      <c r="K14" s="317" t="s">
        <v>79</v>
      </c>
      <c r="L14" s="318"/>
      <c r="M14" s="25"/>
      <c r="N14" s="138"/>
      <c r="O14" s="138"/>
      <c r="P14" s="138"/>
      <c r="Q14" s="317" t="s">
        <v>131</v>
      </c>
      <c r="R14" s="318"/>
      <c r="S14" s="23"/>
      <c r="T14" s="23"/>
      <c r="U14" s="137"/>
      <c r="V14" s="25"/>
      <c r="W14" s="138"/>
      <c r="X14" s="138"/>
      <c r="Y14" s="138"/>
      <c r="Z14" s="317" t="s">
        <v>50</v>
      </c>
      <c r="AA14" s="318"/>
      <c r="AB14" s="23"/>
      <c r="AC14" s="23"/>
    </row>
    <row r="15" spans="1:29" s="32" customFormat="1" ht="39.5" customHeight="1" x14ac:dyDescent="0.35">
      <c r="A15" s="25"/>
      <c r="B15" s="131"/>
      <c r="C15" s="131"/>
      <c r="D15" s="131"/>
      <c r="E15" s="131"/>
      <c r="F15" s="132"/>
      <c r="G15" s="25">
        <v>2</v>
      </c>
      <c r="H15" s="323" t="s">
        <v>81</v>
      </c>
      <c r="I15" s="323"/>
      <c r="J15" s="323"/>
      <c r="K15" s="323"/>
      <c r="L15" s="324"/>
      <c r="M15" s="25"/>
      <c r="N15" s="323" t="s">
        <v>82</v>
      </c>
      <c r="O15" s="323"/>
      <c r="P15" s="323"/>
      <c r="Q15" s="323"/>
      <c r="R15" s="324"/>
      <c r="S15" s="23" t="s">
        <v>134</v>
      </c>
      <c r="T15" s="23"/>
      <c r="U15" s="132"/>
      <c r="V15" s="25"/>
      <c r="W15" s="323" t="s">
        <v>49</v>
      </c>
      <c r="X15" s="323"/>
      <c r="Y15" s="323"/>
      <c r="Z15" s="323"/>
      <c r="AA15" s="324"/>
      <c r="AB15" s="23"/>
      <c r="AC15" s="23"/>
    </row>
    <row r="16" spans="1:29" s="32" customFormat="1" ht="35" customHeight="1" x14ac:dyDescent="0.35">
      <c r="A16" s="25"/>
      <c r="B16" s="131"/>
      <c r="C16" s="131"/>
      <c r="D16" s="131"/>
      <c r="E16" s="131"/>
      <c r="F16" s="132"/>
      <c r="G16" s="25"/>
      <c r="H16" s="131"/>
      <c r="I16" s="317" t="s">
        <v>81</v>
      </c>
      <c r="J16" s="317"/>
      <c r="K16" s="317"/>
      <c r="L16" s="318"/>
      <c r="M16" s="25"/>
      <c r="N16" s="131"/>
      <c r="O16" s="317" t="s">
        <v>82</v>
      </c>
      <c r="P16" s="317"/>
      <c r="Q16" s="317"/>
      <c r="R16" s="318"/>
      <c r="S16" s="23"/>
      <c r="T16" s="23"/>
      <c r="U16" s="130"/>
      <c r="V16" s="25"/>
      <c r="W16" s="131"/>
      <c r="X16" s="317" t="s">
        <v>50</v>
      </c>
      <c r="Y16" s="317"/>
      <c r="Z16" s="317"/>
      <c r="AA16" s="318"/>
      <c r="AB16" s="23"/>
      <c r="AC16" s="23"/>
    </row>
    <row r="17" spans="1:29" s="32" customFormat="1" ht="27" customHeight="1" x14ac:dyDescent="0.35">
      <c r="A17" s="25"/>
      <c r="B17" s="47"/>
      <c r="C17" s="47"/>
      <c r="D17" s="47"/>
      <c r="E17" s="47"/>
      <c r="F17" s="48"/>
      <c r="G17" s="25"/>
      <c r="H17" s="47"/>
      <c r="I17" s="136"/>
      <c r="J17" s="317" t="s">
        <v>83</v>
      </c>
      <c r="K17" s="317"/>
      <c r="L17" s="318"/>
      <c r="M17" s="25"/>
      <c r="N17" s="47"/>
      <c r="O17" s="47"/>
      <c r="P17" s="317" t="s">
        <v>135</v>
      </c>
      <c r="Q17" s="317"/>
      <c r="R17" s="318"/>
      <c r="S17" s="23"/>
      <c r="T17" s="23"/>
      <c r="U17" s="80"/>
      <c r="V17" s="25"/>
      <c r="W17" s="47"/>
      <c r="X17" s="47"/>
      <c r="Y17" s="317" t="s">
        <v>50</v>
      </c>
      <c r="Z17" s="317"/>
      <c r="AA17" s="318"/>
      <c r="AB17" s="23"/>
      <c r="AC17" s="23"/>
    </row>
    <row r="18" spans="1:29" s="32" customFormat="1" ht="37.5" customHeight="1" x14ac:dyDescent="0.35">
      <c r="A18" s="25"/>
      <c r="B18" s="47"/>
      <c r="C18" s="47"/>
      <c r="D18" s="47"/>
      <c r="E18" s="47"/>
      <c r="F18" s="48"/>
      <c r="G18" s="25"/>
      <c r="H18" s="47"/>
      <c r="I18" s="47"/>
      <c r="J18" s="47"/>
      <c r="K18" s="317" t="s">
        <v>136</v>
      </c>
      <c r="L18" s="318"/>
      <c r="M18" s="25"/>
      <c r="N18" s="47"/>
      <c r="O18" s="47"/>
      <c r="P18" s="47"/>
      <c r="Q18" s="317" t="s">
        <v>142</v>
      </c>
      <c r="R18" s="318"/>
      <c r="S18" s="23"/>
      <c r="T18" s="23"/>
      <c r="U18" s="80"/>
      <c r="V18" s="25"/>
      <c r="W18" s="47"/>
      <c r="X18" s="47"/>
      <c r="Y18" s="47"/>
      <c r="Z18" s="317" t="s">
        <v>50</v>
      </c>
      <c r="AA18" s="318"/>
      <c r="AB18" s="23"/>
      <c r="AC18" s="23"/>
    </row>
    <row r="19" spans="1:29" s="32" customFormat="1" ht="69" x14ac:dyDescent="0.35">
      <c r="A19" s="25"/>
      <c r="B19" s="47"/>
      <c r="C19" s="47"/>
      <c r="D19" s="47"/>
      <c r="E19" s="47"/>
      <c r="F19" s="48"/>
      <c r="G19" s="25"/>
      <c r="H19" s="47"/>
      <c r="I19" s="47"/>
      <c r="J19" s="47"/>
      <c r="K19" s="47"/>
      <c r="L19" s="48" t="s">
        <v>137</v>
      </c>
      <c r="M19" s="25"/>
      <c r="N19" s="47"/>
      <c r="O19" s="47"/>
      <c r="P19" s="47"/>
      <c r="Q19" s="47"/>
      <c r="R19" s="48" t="s">
        <v>143</v>
      </c>
      <c r="S19" s="23"/>
      <c r="T19" s="23"/>
      <c r="U19" s="137" t="s">
        <v>160</v>
      </c>
      <c r="V19" s="25"/>
      <c r="W19" s="47"/>
      <c r="X19" s="47"/>
      <c r="Y19" s="47"/>
      <c r="Z19" s="47"/>
      <c r="AA19" s="48" t="s">
        <v>51</v>
      </c>
      <c r="AB19" s="23"/>
      <c r="AC19" s="23"/>
    </row>
    <row r="20" spans="1:29" s="32" customFormat="1" ht="25.5" customHeight="1" x14ac:dyDescent="0.35">
      <c r="A20" s="25"/>
      <c r="B20" s="138"/>
      <c r="C20" s="138"/>
      <c r="D20" s="138"/>
      <c r="E20" s="138"/>
      <c r="F20" s="139"/>
      <c r="G20" s="25"/>
      <c r="H20" s="138"/>
      <c r="I20" s="138"/>
      <c r="J20" s="138"/>
      <c r="K20" s="317" t="s">
        <v>144</v>
      </c>
      <c r="L20" s="318"/>
      <c r="M20" s="25"/>
      <c r="N20" s="138"/>
      <c r="O20" s="138"/>
      <c r="P20" s="138"/>
      <c r="Q20" s="317" t="s">
        <v>147</v>
      </c>
      <c r="R20" s="318"/>
      <c r="S20" s="23"/>
      <c r="T20" s="23"/>
      <c r="U20" s="137"/>
      <c r="V20" s="25"/>
      <c r="W20" s="138"/>
      <c r="X20" s="138"/>
      <c r="Y20" s="138"/>
      <c r="Z20" s="317" t="s">
        <v>50</v>
      </c>
      <c r="AA20" s="318"/>
      <c r="AB20" s="23"/>
      <c r="AC20" s="23"/>
    </row>
    <row r="21" spans="1:29" s="32" customFormat="1" ht="36.5" customHeight="1" x14ac:dyDescent="0.35">
      <c r="A21" s="25"/>
      <c r="B21" s="138"/>
      <c r="C21" s="138"/>
      <c r="D21" s="138"/>
      <c r="E21" s="138"/>
      <c r="F21" s="139"/>
      <c r="G21" s="25"/>
      <c r="H21" s="138"/>
      <c r="I21" s="138"/>
      <c r="J21" s="138"/>
      <c r="K21" s="138"/>
      <c r="L21" s="139" t="s">
        <v>145</v>
      </c>
      <c r="M21" s="25"/>
      <c r="N21" s="138"/>
      <c r="O21" s="138"/>
      <c r="P21" s="138"/>
      <c r="Q21" s="138"/>
      <c r="R21" s="139" t="s">
        <v>146</v>
      </c>
      <c r="S21" s="23"/>
      <c r="T21" s="23"/>
      <c r="U21" s="139" t="s">
        <v>161</v>
      </c>
      <c r="V21" s="25"/>
      <c r="W21" s="138"/>
      <c r="X21" s="138"/>
      <c r="Y21" s="138"/>
      <c r="Z21" s="138"/>
      <c r="AA21" s="139" t="s">
        <v>51</v>
      </c>
      <c r="AB21" s="23"/>
      <c r="AC21" s="23"/>
    </row>
    <row r="22" spans="1:29" s="32" customFormat="1" ht="25.5" customHeight="1" x14ac:dyDescent="0.35">
      <c r="A22" s="25"/>
      <c r="B22" s="138"/>
      <c r="C22" s="138"/>
      <c r="D22" s="138"/>
      <c r="E22" s="138"/>
      <c r="F22" s="139"/>
      <c r="G22" s="25"/>
      <c r="H22" s="138"/>
      <c r="I22" s="136"/>
      <c r="J22" s="317" t="s">
        <v>148</v>
      </c>
      <c r="K22" s="317"/>
      <c r="L22" s="318"/>
      <c r="M22" s="25"/>
      <c r="N22" s="138"/>
      <c r="O22" s="138"/>
      <c r="P22" s="317" t="s">
        <v>149</v>
      </c>
      <c r="Q22" s="317"/>
      <c r="R22" s="318"/>
      <c r="S22" s="23"/>
      <c r="T22" s="23"/>
      <c r="U22" s="137"/>
      <c r="V22" s="25"/>
      <c r="W22" s="138"/>
      <c r="X22" s="138"/>
      <c r="Y22" s="317" t="s">
        <v>50</v>
      </c>
      <c r="Z22" s="317"/>
      <c r="AA22" s="318"/>
      <c r="AB22" s="23"/>
      <c r="AC22" s="23"/>
    </row>
    <row r="23" spans="1:29" s="32" customFormat="1" ht="22" customHeight="1" x14ac:dyDescent="0.35">
      <c r="A23" s="25"/>
      <c r="B23" s="138"/>
      <c r="C23" s="138"/>
      <c r="D23" s="138"/>
      <c r="E23" s="138"/>
      <c r="F23" s="139"/>
      <c r="G23" s="25"/>
      <c r="H23" s="138"/>
      <c r="I23" s="138"/>
      <c r="J23" s="138"/>
      <c r="K23" s="317" t="s">
        <v>150</v>
      </c>
      <c r="L23" s="318"/>
      <c r="M23" s="25"/>
      <c r="N23" s="138"/>
      <c r="O23" s="138"/>
      <c r="P23" s="138"/>
      <c r="Q23" s="317" t="s">
        <v>151</v>
      </c>
      <c r="R23" s="318"/>
      <c r="S23" s="23"/>
      <c r="T23" s="23"/>
      <c r="U23" s="137"/>
      <c r="V23" s="25"/>
      <c r="W23" s="138"/>
      <c r="X23" s="138"/>
      <c r="Y23" s="138"/>
      <c r="Z23" s="317" t="s">
        <v>50</v>
      </c>
      <c r="AA23" s="318"/>
      <c r="AB23" s="23"/>
      <c r="AC23" s="23"/>
    </row>
    <row r="24" spans="1:29" s="32" customFormat="1" ht="57.5" x14ac:dyDescent="0.35">
      <c r="A24" s="25"/>
      <c r="B24" s="138"/>
      <c r="C24" s="138"/>
      <c r="D24" s="138"/>
      <c r="E24" s="138"/>
      <c r="F24" s="139"/>
      <c r="G24" s="25"/>
      <c r="H24" s="138"/>
      <c r="I24" s="138"/>
      <c r="J24" s="138"/>
      <c r="K24" s="138"/>
      <c r="L24" s="139" t="s">
        <v>95</v>
      </c>
      <c r="M24" s="25"/>
      <c r="N24" s="138"/>
      <c r="O24" s="138"/>
      <c r="P24" s="138"/>
      <c r="Q24" s="138"/>
      <c r="R24" s="139" t="s">
        <v>197</v>
      </c>
      <c r="S24" s="23"/>
      <c r="T24" s="23"/>
      <c r="U24" s="139" t="s">
        <v>162</v>
      </c>
      <c r="V24" s="25"/>
      <c r="W24" s="138"/>
      <c r="X24" s="138"/>
      <c r="Y24" s="138"/>
      <c r="Z24" s="138"/>
      <c r="AA24" s="139" t="s">
        <v>51</v>
      </c>
      <c r="AB24" s="23"/>
      <c r="AC24" s="23"/>
    </row>
    <row r="25" spans="1:29" s="32" customFormat="1" ht="25.5" customHeight="1" x14ac:dyDescent="0.35">
      <c r="A25" s="25"/>
      <c r="B25" s="138"/>
      <c r="C25" s="138"/>
      <c r="D25" s="138"/>
      <c r="E25" s="138"/>
      <c r="F25" s="139"/>
      <c r="G25" s="25"/>
      <c r="H25" s="138"/>
      <c r="I25" s="136"/>
      <c r="J25" s="317" t="s">
        <v>99</v>
      </c>
      <c r="K25" s="317"/>
      <c r="L25" s="318"/>
      <c r="M25" s="25"/>
      <c r="N25" s="138"/>
      <c r="O25" s="138"/>
      <c r="P25" s="317" t="s">
        <v>153</v>
      </c>
      <c r="Q25" s="317"/>
      <c r="R25" s="318"/>
      <c r="S25" s="23"/>
      <c r="T25" s="23"/>
      <c r="U25" s="137"/>
      <c r="V25" s="25"/>
      <c r="W25" s="138"/>
      <c r="X25" s="138"/>
      <c r="Y25" s="317" t="s">
        <v>50</v>
      </c>
      <c r="Z25" s="317"/>
      <c r="AA25" s="318"/>
      <c r="AB25" s="23"/>
      <c r="AC25" s="23"/>
    </row>
    <row r="26" spans="1:29" s="32" customFormat="1" ht="25.5" customHeight="1" x14ac:dyDescent="0.35">
      <c r="A26" s="25"/>
      <c r="B26" s="138"/>
      <c r="C26" s="138"/>
      <c r="D26" s="138"/>
      <c r="E26" s="138"/>
      <c r="F26" s="139"/>
      <c r="G26" s="25"/>
      <c r="H26" s="138"/>
      <c r="I26" s="138"/>
      <c r="J26" s="138"/>
      <c r="K26" s="317" t="s">
        <v>154</v>
      </c>
      <c r="L26" s="318"/>
      <c r="M26" s="25"/>
      <c r="N26" s="138"/>
      <c r="O26" s="138"/>
      <c r="P26" s="138"/>
      <c r="Q26" s="317" t="s">
        <v>155</v>
      </c>
      <c r="R26" s="318"/>
      <c r="S26" s="23"/>
      <c r="T26" s="23"/>
      <c r="U26" s="137"/>
      <c r="V26" s="25"/>
      <c r="W26" s="138"/>
      <c r="X26" s="138"/>
      <c r="Y26" s="138"/>
      <c r="Z26" s="317" t="s">
        <v>50</v>
      </c>
      <c r="AA26" s="318"/>
      <c r="AB26" s="23"/>
      <c r="AC26" s="23"/>
    </row>
    <row r="27" spans="1:29" s="32" customFormat="1" ht="60" customHeight="1" x14ac:dyDescent="0.35">
      <c r="A27" s="25"/>
      <c r="B27" s="138"/>
      <c r="C27" s="138"/>
      <c r="D27" s="138"/>
      <c r="E27" s="138"/>
      <c r="F27" s="139"/>
      <c r="G27" s="25"/>
      <c r="H27" s="138"/>
      <c r="I27" s="138"/>
      <c r="J27" s="138"/>
      <c r="K27" s="138"/>
      <c r="L27" s="139" t="s">
        <v>156</v>
      </c>
      <c r="M27" s="25"/>
      <c r="N27" s="138"/>
      <c r="O27" s="138"/>
      <c r="P27" s="138"/>
      <c r="Q27" s="138"/>
      <c r="R27" s="139" t="s">
        <v>157</v>
      </c>
      <c r="S27" s="23"/>
      <c r="T27" s="23"/>
      <c r="U27" s="139" t="s">
        <v>163</v>
      </c>
      <c r="V27" s="25"/>
      <c r="W27" s="138"/>
      <c r="X27" s="138"/>
      <c r="Y27" s="138"/>
      <c r="Z27" s="138"/>
      <c r="AA27" s="139" t="s">
        <v>51</v>
      </c>
      <c r="AB27" s="23"/>
      <c r="AC27" s="23"/>
    </row>
    <row r="28" spans="1:29" s="32" customFormat="1" ht="35.5" customHeight="1" x14ac:dyDescent="0.35">
      <c r="A28" s="25"/>
      <c r="B28" s="138"/>
      <c r="C28" s="138"/>
      <c r="D28" s="138"/>
      <c r="E28" s="138"/>
      <c r="F28" s="139"/>
      <c r="G28" s="25"/>
      <c r="H28" s="138"/>
      <c r="I28" s="138"/>
      <c r="J28" s="138"/>
      <c r="K28" s="138"/>
      <c r="L28" s="139" t="s">
        <v>101</v>
      </c>
      <c r="M28" s="25"/>
      <c r="N28" s="138"/>
      <c r="O28" s="138"/>
      <c r="P28" s="138"/>
      <c r="Q28" s="138"/>
      <c r="R28" s="139" t="s">
        <v>223</v>
      </c>
      <c r="S28" s="23"/>
      <c r="T28" s="23"/>
      <c r="U28" s="139" t="s">
        <v>164</v>
      </c>
      <c r="V28" s="25"/>
      <c r="W28" s="138"/>
      <c r="X28" s="138"/>
      <c r="Y28" s="138"/>
      <c r="Z28" s="138"/>
      <c r="AA28" s="139" t="s">
        <v>51</v>
      </c>
      <c r="AB28" s="23"/>
      <c r="AC28" s="23"/>
    </row>
    <row r="29" spans="1:29" s="4" customFormat="1" ht="11.5" x14ac:dyDescent="0.25"/>
    <row r="30" spans="1:29" s="4" customFormat="1" ht="14.5" customHeight="1" x14ac:dyDescent="0.25">
      <c r="AB30" s="364" t="s">
        <v>219</v>
      </c>
      <c r="AC30" s="364"/>
    </row>
    <row r="31" spans="1:29" s="4" customFormat="1" ht="14.5" customHeight="1" x14ac:dyDescent="0.25">
      <c r="AB31" s="364" t="s">
        <v>59</v>
      </c>
      <c r="AC31" s="364"/>
    </row>
    <row r="32" spans="1:29" s="4" customFormat="1" ht="11.5" x14ac:dyDescent="0.25"/>
    <row r="33" spans="1:29" s="4" customFormat="1" ht="11.5" x14ac:dyDescent="0.25"/>
    <row r="34" spans="1:29" s="4" customFormat="1" ht="11.5" x14ac:dyDescent="0.25"/>
    <row r="35" spans="1:29" s="4" customFormat="1" ht="11.5" x14ac:dyDescent="0.25"/>
    <row r="36" spans="1:29" s="4" customFormat="1" ht="12.65" customHeight="1" x14ac:dyDescent="0.25">
      <c r="A36" s="315" t="s">
        <v>57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AB36" s="363" t="s">
        <v>121</v>
      </c>
      <c r="AC36" s="363"/>
    </row>
    <row r="37" spans="1:29" s="7" customFormat="1" ht="14.5" customHeight="1" x14ac:dyDescent="0.35">
      <c r="A37" s="46" t="s">
        <v>0</v>
      </c>
      <c r="B37" s="319" t="s">
        <v>6</v>
      </c>
      <c r="C37" s="320"/>
      <c r="D37" s="320"/>
      <c r="E37" s="320"/>
      <c r="F37" s="346"/>
      <c r="G37" s="319" t="s">
        <v>4</v>
      </c>
      <c r="H37" s="320"/>
      <c r="I37" s="320"/>
      <c r="J37" s="320"/>
      <c r="K37" s="346"/>
      <c r="L37" s="46" t="s">
        <v>5</v>
      </c>
      <c r="AB37" s="362" t="s">
        <v>122</v>
      </c>
      <c r="AC37" s="362"/>
    </row>
    <row r="38" spans="1:29" s="5" customFormat="1" ht="22" customHeight="1" x14ac:dyDescent="0.35">
      <c r="A38" s="49">
        <v>1</v>
      </c>
      <c r="B38" s="355" t="s">
        <v>184</v>
      </c>
      <c r="C38" s="356"/>
      <c r="D38" s="356"/>
      <c r="E38" s="356"/>
      <c r="F38" s="357"/>
      <c r="G38" s="358" t="s">
        <v>115</v>
      </c>
      <c r="H38" s="353"/>
      <c r="I38" s="353"/>
      <c r="J38" s="353"/>
      <c r="K38" s="353"/>
      <c r="L38" s="22"/>
    </row>
    <row r="39" spans="1:29" s="5" customFormat="1" ht="22" customHeight="1" x14ac:dyDescent="0.35">
      <c r="A39" s="49">
        <v>2</v>
      </c>
      <c r="B39" s="359" t="s">
        <v>185</v>
      </c>
      <c r="C39" s="360"/>
      <c r="D39" s="360"/>
      <c r="E39" s="360"/>
      <c r="F39" s="361"/>
      <c r="G39" s="358" t="s">
        <v>116</v>
      </c>
      <c r="H39" s="353"/>
      <c r="I39" s="353"/>
      <c r="J39" s="353"/>
      <c r="K39" s="353"/>
      <c r="L39" s="22"/>
    </row>
    <row r="40" spans="1:29" s="5" customFormat="1" ht="22" customHeight="1" x14ac:dyDescent="0.35">
      <c r="A40" s="49">
        <v>3</v>
      </c>
      <c r="B40" s="359" t="s">
        <v>186</v>
      </c>
      <c r="C40" s="360"/>
      <c r="D40" s="360"/>
      <c r="E40" s="360"/>
      <c r="F40" s="361"/>
      <c r="G40" s="358" t="s">
        <v>117</v>
      </c>
      <c r="H40" s="353"/>
      <c r="I40" s="353"/>
      <c r="J40" s="353"/>
      <c r="K40" s="353"/>
      <c r="L40" s="22"/>
    </row>
    <row r="41" spans="1:29" s="5" customFormat="1" ht="22" customHeight="1" x14ac:dyDescent="0.35">
      <c r="A41" s="76">
        <v>4</v>
      </c>
      <c r="B41" s="355" t="s">
        <v>187</v>
      </c>
      <c r="C41" s="356"/>
      <c r="D41" s="356"/>
      <c r="E41" s="356"/>
      <c r="F41" s="357"/>
      <c r="G41" s="358" t="s">
        <v>189</v>
      </c>
      <c r="H41" s="353"/>
      <c r="I41" s="353"/>
      <c r="J41" s="353"/>
      <c r="K41" s="353"/>
      <c r="L41" s="22"/>
    </row>
    <row r="42" spans="1:29" s="5" customFormat="1" ht="22" customHeight="1" x14ac:dyDescent="0.35">
      <c r="A42" s="143">
        <v>5</v>
      </c>
      <c r="B42" s="355" t="s">
        <v>188</v>
      </c>
      <c r="C42" s="356"/>
      <c r="D42" s="356"/>
      <c r="E42" s="356"/>
      <c r="F42" s="357"/>
      <c r="G42" s="358" t="s">
        <v>119</v>
      </c>
      <c r="H42" s="353"/>
      <c r="I42" s="353"/>
      <c r="J42" s="353"/>
      <c r="K42" s="353"/>
      <c r="L42" s="22"/>
    </row>
    <row r="43" spans="1:29" s="4" customFormat="1" ht="11.5" x14ac:dyDescent="0.25"/>
    <row r="44" spans="1:29" s="4" customFormat="1" ht="11.5" x14ac:dyDescent="0.25"/>
    <row r="45" spans="1:29" s="4" customFormat="1" ht="11.5" x14ac:dyDescent="0.25"/>
    <row r="46" spans="1:29" s="4" customFormat="1" ht="11.5" x14ac:dyDescent="0.25"/>
    <row r="47" spans="1:29" s="4" customFormat="1" ht="11.5" x14ac:dyDescent="0.25"/>
    <row r="48" spans="1:29" s="4" customFormat="1" ht="11.5" x14ac:dyDescent="0.25"/>
    <row r="49" s="4" customFormat="1" ht="11.5" x14ac:dyDescent="0.25"/>
    <row r="50" s="4" customFormat="1" ht="11.5" x14ac:dyDescent="0.25"/>
    <row r="51" s="4" customFormat="1" ht="11.5" x14ac:dyDescent="0.25"/>
    <row r="52" s="4" customFormat="1" ht="11.5" x14ac:dyDescent="0.25"/>
    <row r="53" s="4" customFormat="1" ht="11.5" x14ac:dyDescent="0.25"/>
    <row r="54" s="4" customFormat="1" ht="11.5" x14ac:dyDescent="0.25"/>
    <row r="55" s="4" customFormat="1" ht="11.5" x14ac:dyDescent="0.25"/>
    <row r="56" s="4" customFormat="1" ht="11.5" x14ac:dyDescent="0.25"/>
    <row r="57" s="4" customFormat="1" ht="11.5" x14ac:dyDescent="0.25"/>
    <row r="58" s="4" customFormat="1" ht="11.5" x14ac:dyDescent="0.25"/>
    <row r="59" s="4" customFormat="1" ht="11.5" x14ac:dyDescent="0.25"/>
    <row r="60" s="4" customFormat="1" ht="11.5" x14ac:dyDescent="0.25"/>
    <row r="61" customFormat="1" x14ac:dyDescent="0.35"/>
  </sheetData>
  <mergeCells count="82">
    <mergeCell ref="AB37:AC37"/>
    <mergeCell ref="AB36:AC36"/>
    <mergeCell ref="AB31:AC31"/>
    <mergeCell ref="AB30:AC30"/>
    <mergeCell ref="G39:K39"/>
    <mergeCell ref="B42:F42"/>
    <mergeCell ref="G42:K42"/>
    <mergeCell ref="K23:L23"/>
    <mergeCell ref="Q23:R23"/>
    <mergeCell ref="Z23:AA23"/>
    <mergeCell ref="J25:L25"/>
    <mergeCell ref="K26:L26"/>
    <mergeCell ref="B41:F41"/>
    <mergeCell ref="G41:K41"/>
    <mergeCell ref="B37:F37"/>
    <mergeCell ref="B38:F38"/>
    <mergeCell ref="B39:F39"/>
    <mergeCell ref="G40:K40"/>
    <mergeCell ref="B40:F40"/>
    <mergeCell ref="G37:K37"/>
    <mergeCell ref="G38:K38"/>
    <mergeCell ref="I16:L16"/>
    <mergeCell ref="J17:L17"/>
    <mergeCell ref="K18:L18"/>
    <mergeCell ref="J22:L22"/>
    <mergeCell ref="X7:AA7"/>
    <mergeCell ref="I7:L7"/>
    <mergeCell ref="O7:R7"/>
    <mergeCell ref="P17:R17"/>
    <mergeCell ref="Y8:AA8"/>
    <mergeCell ref="Z9:AA9"/>
    <mergeCell ref="W15:AA15"/>
    <mergeCell ref="Y13:AA13"/>
    <mergeCell ref="E14:F14"/>
    <mergeCell ref="K14:L14"/>
    <mergeCell ref="Q14:R14"/>
    <mergeCell ref="Z14:AA14"/>
    <mergeCell ref="A36:L36"/>
    <mergeCell ref="Q18:R18"/>
    <mergeCell ref="K20:L20"/>
    <mergeCell ref="Q20:R20"/>
    <mergeCell ref="H15:L15"/>
    <mergeCell ref="O16:R16"/>
    <mergeCell ref="Z18:AA18"/>
    <mergeCell ref="Y25:AA25"/>
    <mergeCell ref="Z26:AA26"/>
    <mergeCell ref="N15:R15"/>
    <mergeCell ref="X16:AA16"/>
    <mergeCell ref="Y17:AA17"/>
    <mergeCell ref="H5:L5"/>
    <mergeCell ref="N5:R5"/>
    <mergeCell ref="D13:F13"/>
    <mergeCell ref="J13:L13"/>
    <mergeCell ref="P13:R13"/>
    <mergeCell ref="J8:L8"/>
    <mergeCell ref="K9:L9"/>
    <mergeCell ref="C7:F7"/>
    <mergeCell ref="D8:F8"/>
    <mergeCell ref="E9:F9"/>
    <mergeCell ref="P8:R8"/>
    <mergeCell ref="Q9:R9"/>
    <mergeCell ref="A1:AC1"/>
    <mergeCell ref="V4:AA4"/>
    <mergeCell ref="U3:AA3"/>
    <mergeCell ref="H6:L6"/>
    <mergeCell ref="N6:R6"/>
    <mergeCell ref="G3:L4"/>
    <mergeCell ref="M3:R4"/>
    <mergeCell ref="S3:S4"/>
    <mergeCell ref="AB3:AB4"/>
    <mergeCell ref="AC3:AC4"/>
    <mergeCell ref="T3:T4"/>
    <mergeCell ref="A3:F4"/>
    <mergeCell ref="B6:F6"/>
    <mergeCell ref="W6:AA6"/>
    <mergeCell ref="W5:AA5"/>
    <mergeCell ref="B5:F5"/>
    <mergeCell ref="P25:R25"/>
    <mergeCell ref="Q26:R26"/>
    <mergeCell ref="Z20:AA20"/>
    <mergeCell ref="P22:R22"/>
    <mergeCell ref="Y22:AA22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70" orientation="landscape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M10" sqref="M10"/>
    </sheetView>
  </sheetViews>
  <sheetFormatPr defaultRowHeight="14.5" x14ac:dyDescent="0.35"/>
  <cols>
    <col min="1" max="1" width="1.54296875" style="81" customWidth="1"/>
    <col min="2" max="2" width="3.26953125" style="96" customWidth="1"/>
    <col min="3" max="5" width="1.54296875" style="81" customWidth="1"/>
    <col min="6" max="6" width="32" style="81" customWidth="1"/>
    <col min="7" max="7" width="1.54296875" style="81" customWidth="1"/>
    <col min="8" max="8" width="2.7265625" style="81" customWidth="1"/>
    <col min="9" max="11" width="1.54296875" style="81" customWidth="1"/>
    <col min="12" max="12" width="29.7265625" style="81" customWidth="1"/>
    <col min="13" max="14" width="23.1796875" customWidth="1"/>
  </cols>
  <sheetData>
    <row r="1" spans="1:14" s="3" customFormat="1" ht="15.65" x14ac:dyDescent="0.35">
      <c r="A1" s="367" t="s">
        <v>220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3" spans="1:14" ht="14.5" customHeight="1" x14ac:dyDescent="0.35">
      <c r="A3" s="371"/>
      <c r="B3" s="371"/>
      <c r="C3" s="371"/>
      <c r="D3" s="371"/>
      <c r="E3" s="371"/>
      <c r="F3" s="371"/>
      <c r="G3" s="372" t="s">
        <v>1</v>
      </c>
      <c r="H3" s="372"/>
      <c r="I3" s="372"/>
      <c r="J3" s="372"/>
      <c r="K3" s="372"/>
      <c r="L3" s="372"/>
      <c r="M3" s="315" t="s">
        <v>3</v>
      </c>
      <c r="N3" s="315" t="s">
        <v>28</v>
      </c>
    </row>
    <row r="4" spans="1:14" s="7" customFormat="1" ht="14.5" customHeight="1" x14ac:dyDescent="0.35">
      <c r="A4" s="371"/>
      <c r="B4" s="371"/>
      <c r="C4" s="371"/>
      <c r="D4" s="371"/>
      <c r="E4" s="371"/>
      <c r="F4" s="371"/>
      <c r="G4" s="372"/>
      <c r="H4" s="372"/>
      <c r="I4" s="372"/>
      <c r="J4" s="372"/>
      <c r="K4" s="372"/>
      <c r="L4" s="372"/>
      <c r="M4" s="315"/>
      <c r="N4" s="315"/>
    </row>
    <row r="5" spans="1:14" s="32" customFormat="1" ht="23.5" customHeight="1" x14ac:dyDescent="0.35">
      <c r="A5" s="95">
        <v>1</v>
      </c>
      <c r="B5" s="373" t="s">
        <v>165</v>
      </c>
      <c r="C5" s="373"/>
      <c r="D5" s="373"/>
      <c r="E5" s="373"/>
      <c r="F5" s="374"/>
      <c r="G5" s="82">
        <v>1</v>
      </c>
      <c r="H5" s="365" t="s">
        <v>132</v>
      </c>
      <c r="I5" s="365"/>
      <c r="J5" s="365"/>
      <c r="K5" s="365"/>
      <c r="L5" s="366"/>
      <c r="M5" s="23"/>
      <c r="N5" s="23"/>
    </row>
    <row r="6" spans="1:14" s="32" customFormat="1" ht="23" customHeight="1" x14ac:dyDescent="0.35">
      <c r="A6" s="82"/>
      <c r="B6" s="97">
        <v>1.1000000000000001</v>
      </c>
      <c r="C6" s="365" t="s">
        <v>62</v>
      </c>
      <c r="D6" s="365"/>
      <c r="E6" s="365"/>
      <c r="F6" s="366"/>
      <c r="G6" s="82"/>
      <c r="H6" s="83">
        <v>1.1000000000000001</v>
      </c>
      <c r="I6" s="365" t="s">
        <v>63</v>
      </c>
      <c r="J6" s="365"/>
      <c r="K6" s="365"/>
      <c r="L6" s="366"/>
      <c r="M6" s="23"/>
      <c r="N6" s="23"/>
    </row>
    <row r="7" spans="1:14" s="32" customFormat="1" ht="24" customHeight="1" x14ac:dyDescent="0.35">
      <c r="A7" s="82"/>
      <c r="B7" s="98"/>
      <c r="C7" s="84"/>
      <c r="D7" s="369" t="s">
        <v>166</v>
      </c>
      <c r="E7" s="369"/>
      <c r="F7" s="370"/>
      <c r="G7" s="82"/>
      <c r="H7" s="84"/>
      <c r="I7" s="83"/>
      <c r="J7" s="365" t="s">
        <v>167</v>
      </c>
      <c r="K7" s="365"/>
      <c r="L7" s="366"/>
      <c r="M7" s="23"/>
      <c r="N7" s="23"/>
    </row>
    <row r="8" spans="1:14" s="32" customFormat="1" ht="23.5" customHeight="1" x14ac:dyDescent="0.35">
      <c r="A8" s="82"/>
      <c r="B8" s="98"/>
      <c r="C8" s="84"/>
      <c r="D8" s="84"/>
      <c r="E8" s="365" t="s">
        <v>168</v>
      </c>
      <c r="F8" s="366"/>
      <c r="G8" s="82"/>
      <c r="H8" s="84"/>
      <c r="I8" s="84"/>
      <c r="J8" s="83"/>
      <c r="K8" s="365" t="s">
        <v>139</v>
      </c>
      <c r="L8" s="366"/>
      <c r="M8" s="23"/>
      <c r="N8" s="23"/>
    </row>
    <row r="9" spans="1:14" s="32" customFormat="1" ht="37" customHeight="1" x14ac:dyDescent="0.35">
      <c r="A9" s="82"/>
      <c r="B9" s="98"/>
      <c r="C9" s="84"/>
      <c r="D9" s="84"/>
      <c r="E9" s="84"/>
      <c r="F9" s="85" t="s">
        <v>169</v>
      </c>
      <c r="G9" s="82"/>
      <c r="H9" s="84"/>
      <c r="I9" s="84"/>
      <c r="J9" s="84"/>
      <c r="K9" s="83"/>
      <c r="L9" s="85" t="s">
        <v>140</v>
      </c>
      <c r="M9" s="23"/>
      <c r="N9" s="23"/>
    </row>
    <row r="10" spans="1:14" s="32" customFormat="1" ht="25" customHeight="1" x14ac:dyDescent="0.35">
      <c r="A10" s="82"/>
      <c r="B10" s="98"/>
      <c r="C10" s="84"/>
      <c r="D10" s="84"/>
      <c r="E10" s="84"/>
      <c r="F10" s="85" t="s">
        <v>170</v>
      </c>
      <c r="G10" s="82"/>
      <c r="H10" s="84"/>
      <c r="I10" s="84"/>
      <c r="J10" s="84"/>
      <c r="K10" s="84"/>
      <c r="L10" s="85" t="s">
        <v>172</v>
      </c>
      <c r="M10" s="23"/>
      <c r="N10" s="23"/>
    </row>
    <row r="11" spans="1:14" s="32" customFormat="1" ht="25" customHeight="1" x14ac:dyDescent="0.35">
      <c r="A11" s="82"/>
      <c r="B11" s="98"/>
      <c r="C11" s="84"/>
      <c r="D11" s="84"/>
      <c r="E11" s="84"/>
      <c r="F11" s="85" t="s">
        <v>171</v>
      </c>
      <c r="G11" s="82"/>
      <c r="H11" s="84"/>
      <c r="I11" s="84"/>
      <c r="J11" s="84"/>
      <c r="K11" s="84"/>
      <c r="L11" s="85" t="s">
        <v>67</v>
      </c>
      <c r="M11" s="23"/>
      <c r="N11" s="23"/>
    </row>
    <row r="12" spans="1:14" s="32" customFormat="1" ht="25.5" customHeight="1" x14ac:dyDescent="0.35">
      <c r="A12" s="82"/>
      <c r="B12" s="98"/>
      <c r="C12" s="142"/>
      <c r="D12" s="142"/>
      <c r="E12" s="365" t="s">
        <v>76</v>
      </c>
      <c r="F12" s="366"/>
      <c r="G12" s="82"/>
      <c r="H12" s="142"/>
      <c r="I12" s="142"/>
      <c r="J12" s="83"/>
      <c r="K12" s="365" t="s">
        <v>130</v>
      </c>
      <c r="L12" s="366"/>
      <c r="M12" s="23"/>
      <c r="N12" s="23"/>
    </row>
    <row r="13" spans="1:14" s="32" customFormat="1" ht="23" customHeight="1" x14ac:dyDescent="0.35">
      <c r="A13" s="82"/>
      <c r="B13" s="98"/>
      <c r="C13" s="142"/>
      <c r="D13" s="142"/>
      <c r="E13" s="142"/>
      <c r="F13" s="85" t="s">
        <v>173</v>
      </c>
      <c r="G13" s="82"/>
      <c r="H13" s="142"/>
      <c r="I13" s="142"/>
      <c r="J13" s="142"/>
      <c r="K13" s="83"/>
      <c r="L13" s="85" t="s">
        <v>131</v>
      </c>
      <c r="M13" s="23"/>
      <c r="N13" s="23"/>
    </row>
    <row r="14" spans="1:14" s="32" customFormat="1" ht="24.5" customHeight="1" x14ac:dyDescent="0.35">
      <c r="A14" s="82"/>
      <c r="B14" s="97">
        <v>1.2</v>
      </c>
      <c r="C14" s="365" t="s">
        <v>81</v>
      </c>
      <c r="D14" s="365"/>
      <c r="E14" s="365"/>
      <c r="F14" s="366"/>
      <c r="G14" s="82"/>
      <c r="H14" s="83">
        <v>1.2</v>
      </c>
      <c r="I14" s="365" t="s">
        <v>82</v>
      </c>
      <c r="J14" s="365"/>
      <c r="K14" s="365"/>
      <c r="L14" s="366"/>
      <c r="M14" s="23"/>
      <c r="N14" s="23"/>
    </row>
    <row r="15" spans="1:14" s="32" customFormat="1" ht="26" customHeight="1" x14ac:dyDescent="0.35">
      <c r="A15" s="82"/>
      <c r="B15" s="98"/>
      <c r="C15" s="142"/>
      <c r="D15" s="369" t="s">
        <v>174</v>
      </c>
      <c r="E15" s="369"/>
      <c r="F15" s="370"/>
      <c r="G15" s="82"/>
      <c r="H15" s="142"/>
      <c r="I15" s="83"/>
      <c r="J15" s="365" t="s">
        <v>135</v>
      </c>
      <c r="K15" s="365"/>
      <c r="L15" s="366"/>
      <c r="M15" s="23"/>
      <c r="N15" s="23"/>
    </row>
    <row r="16" spans="1:14" s="32" customFormat="1" ht="24.5" customHeight="1" x14ac:dyDescent="0.35">
      <c r="A16" s="82"/>
      <c r="B16" s="98"/>
      <c r="C16" s="142"/>
      <c r="D16" s="142"/>
      <c r="E16" s="365" t="s">
        <v>136</v>
      </c>
      <c r="F16" s="366"/>
      <c r="G16" s="82"/>
      <c r="H16" s="142"/>
      <c r="I16" s="142"/>
      <c r="J16" s="83"/>
      <c r="K16" s="365" t="s">
        <v>142</v>
      </c>
      <c r="L16" s="366"/>
      <c r="M16" s="23"/>
      <c r="N16" s="23"/>
    </row>
    <row r="17" spans="1:14" s="32" customFormat="1" ht="46" customHeight="1" x14ac:dyDescent="0.35">
      <c r="A17" s="82"/>
      <c r="B17" s="98"/>
      <c r="C17" s="142"/>
      <c r="D17" s="142"/>
      <c r="E17" s="142"/>
      <c r="F17" s="85" t="s">
        <v>175</v>
      </c>
      <c r="G17" s="82"/>
      <c r="H17" s="142"/>
      <c r="I17" s="142"/>
      <c r="J17" s="142"/>
      <c r="K17" s="83"/>
      <c r="L17" s="85" t="s">
        <v>143</v>
      </c>
      <c r="M17" s="23"/>
      <c r="N17" s="23"/>
    </row>
    <row r="18" spans="1:14" s="32" customFormat="1" ht="25.5" customHeight="1" x14ac:dyDescent="0.35">
      <c r="A18" s="82"/>
      <c r="B18" s="98"/>
      <c r="C18" s="142"/>
      <c r="D18" s="142"/>
      <c r="E18" s="365" t="s">
        <v>144</v>
      </c>
      <c r="F18" s="366"/>
      <c r="G18" s="82"/>
      <c r="H18" s="142"/>
      <c r="I18" s="142"/>
      <c r="J18" s="83"/>
      <c r="K18" s="365" t="s">
        <v>147</v>
      </c>
      <c r="L18" s="366"/>
      <c r="M18" s="23"/>
      <c r="N18" s="23"/>
    </row>
    <row r="19" spans="1:14" s="32" customFormat="1" ht="33" customHeight="1" x14ac:dyDescent="0.35">
      <c r="A19" s="82"/>
      <c r="B19" s="98"/>
      <c r="C19" s="142"/>
      <c r="D19" s="142"/>
      <c r="E19" s="142"/>
      <c r="F19" s="85" t="s">
        <v>176</v>
      </c>
      <c r="G19" s="82"/>
      <c r="H19" s="142"/>
      <c r="I19" s="142"/>
      <c r="J19" s="142"/>
      <c r="K19" s="83"/>
      <c r="L19" s="85" t="s">
        <v>146</v>
      </c>
      <c r="M19" s="23"/>
      <c r="N19" s="23"/>
    </row>
    <row r="20" spans="1:14" s="32" customFormat="1" ht="25.5" customHeight="1" x14ac:dyDescent="0.35">
      <c r="A20" s="82"/>
      <c r="B20" s="98"/>
      <c r="C20" s="142"/>
      <c r="D20" s="369" t="s">
        <v>177</v>
      </c>
      <c r="E20" s="369"/>
      <c r="F20" s="370"/>
      <c r="G20" s="82"/>
      <c r="H20" s="142"/>
      <c r="I20" s="83"/>
      <c r="J20" s="365" t="s">
        <v>149</v>
      </c>
      <c r="K20" s="365"/>
      <c r="L20" s="366"/>
      <c r="M20" s="23"/>
      <c r="N20" s="23"/>
    </row>
    <row r="21" spans="1:14" s="32" customFormat="1" ht="36" customHeight="1" x14ac:dyDescent="0.35">
      <c r="A21" s="82"/>
      <c r="B21" s="98"/>
      <c r="C21" s="142"/>
      <c r="D21" s="142"/>
      <c r="E21" s="365" t="s">
        <v>150</v>
      </c>
      <c r="F21" s="366"/>
      <c r="G21" s="82"/>
      <c r="H21" s="142"/>
      <c r="I21" s="142"/>
      <c r="J21" s="83"/>
      <c r="K21" s="365" t="s">
        <v>151</v>
      </c>
      <c r="L21" s="366"/>
      <c r="M21" s="23"/>
      <c r="N21" s="23"/>
    </row>
    <row r="22" spans="1:14" s="32" customFormat="1" ht="45.5" customHeight="1" x14ac:dyDescent="0.35">
      <c r="A22" s="82"/>
      <c r="B22" s="98"/>
      <c r="C22" s="142"/>
      <c r="D22" s="142"/>
      <c r="E22" s="142"/>
      <c r="F22" s="85" t="s">
        <v>178</v>
      </c>
      <c r="G22" s="82"/>
      <c r="H22" s="142"/>
      <c r="I22" s="142"/>
      <c r="J22" s="142"/>
      <c r="K22" s="83"/>
      <c r="L22" s="85" t="s">
        <v>152</v>
      </c>
      <c r="M22" s="23"/>
      <c r="N22" s="23"/>
    </row>
    <row r="23" spans="1:14" s="32" customFormat="1" ht="25.5" customHeight="1" x14ac:dyDescent="0.35">
      <c r="A23" s="82"/>
      <c r="B23" s="98"/>
      <c r="C23" s="142"/>
      <c r="D23" s="369" t="s">
        <v>179</v>
      </c>
      <c r="E23" s="369"/>
      <c r="F23" s="370"/>
      <c r="G23" s="82"/>
      <c r="H23" s="142"/>
      <c r="I23" s="83"/>
      <c r="J23" s="365" t="s">
        <v>153</v>
      </c>
      <c r="K23" s="365"/>
      <c r="L23" s="366"/>
      <c r="M23" s="23"/>
      <c r="N23" s="23"/>
    </row>
    <row r="24" spans="1:14" s="32" customFormat="1" ht="24" customHeight="1" x14ac:dyDescent="0.35">
      <c r="A24" s="82"/>
      <c r="B24" s="98"/>
      <c r="C24" s="142"/>
      <c r="D24" s="142"/>
      <c r="E24" s="365" t="s">
        <v>154</v>
      </c>
      <c r="F24" s="366"/>
      <c r="G24" s="82"/>
      <c r="H24" s="142"/>
      <c r="I24" s="142"/>
      <c r="J24" s="83"/>
      <c r="K24" s="365" t="s">
        <v>155</v>
      </c>
      <c r="L24" s="366"/>
      <c r="M24" s="23"/>
      <c r="N24" s="23"/>
    </row>
    <row r="25" spans="1:14" s="32" customFormat="1" ht="59.5" customHeight="1" x14ac:dyDescent="0.35">
      <c r="A25" s="82"/>
      <c r="B25" s="98"/>
      <c r="C25" s="142"/>
      <c r="D25" s="142"/>
      <c r="E25" s="142"/>
      <c r="F25" s="85" t="s">
        <v>180</v>
      </c>
      <c r="G25" s="82"/>
      <c r="H25" s="142"/>
      <c r="I25" s="142"/>
      <c r="J25" s="142"/>
      <c r="K25" s="83"/>
      <c r="L25" s="85" t="s">
        <v>181</v>
      </c>
      <c r="M25" s="23"/>
      <c r="N25" s="23"/>
    </row>
    <row r="26" spans="1:14" s="4" customFormat="1" ht="24.5" customHeight="1" x14ac:dyDescent="0.25">
      <c r="A26" s="82"/>
      <c r="B26" s="98"/>
      <c r="C26" s="84"/>
      <c r="D26" s="84"/>
      <c r="E26" s="84"/>
      <c r="F26" s="85" t="s">
        <v>182</v>
      </c>
      <c r="G26" s="82"/>
      <c r="H26" s="84"/>
      <c r="I26" s="84"/>
      <c r="J26" s="84"/>
      <c r="K26" s="84"/>
      <c r="L26" s="85" t="s">
        <v>183</v>
      </c>
      <c r="M26" s="94"/>
      <c r="N26" s="94"/>
    </row>
    <row r="27" spans="1:14" x14ac:dyDescent="0.35">
      <c r="A27" s="87"/>
      <c r="B27" s="99"/>
      <c r="C27" s="88"/>
      <c r="D27" s="88"/>
      <c r="E27" s="88"/>
      <c r="F27" s="89"/>
      <c r="G27" s="88"/>
      <c r="H27" s="88"/>
      <c r="I27" s="88"/>
      <c r="J27" s="88"/>
      <c r="K27" s="88"/>
      <c r="L27" s="89"/>
    </row>
    <row r="28" spans="1:14" x14ac:dyDescent="0.35">
      <c r="A28" s="87"/>
      <c r="B28" s="100"/>
      <c r="C28" s="87"/>
      <c r="D28" s="87"/>
      <c r="E28" s="87"/>
      <c r="F28" s="87"/>
      <c r="G28" s="87"/>
      <c r="H28" s="87"/>
      <c r="I28" s="87"/>
      <c r="J28" s="87"/>
      <c r="K28" s="87"/>
      <c r="L28" s="87"/>
      <c r="N28" s="39" t="s">
        <v>219</v>
      </c>
    </row>
    <row r="29" spans="1:14" x14ac:dyDescent="0.35">
      <c r="A29" s="87"/>
      <c r="B29" s="100"/>
      <c r="C29" s="87"/>
      <c r="D29" s="87"/>
      <c r="E29" s="87"/>
      <c r="F29" s="87"/>
      <c r="G29" s="87"/>
      <c r="H29" s="87"/>
      <c r="I29" s="87"/>
      <c r="J29" s="87"/>
      <c r="K29" s="87"/>
      <c r="L29" s="87"/>
      <c r="N29" s="104" t="s">
        <v>59</v>
      </c>
    </row>
    <row r="30" spans="1:14" x14ac:dyDescent="0.35">
      <c r="A30" s="87"/>
      <c r="B30" s="100"/>
      <c r="C30" s="87"/>
      <c r="D30" s="87"/>
      <c r="E30" s="87"/>
      <c r="F30" s="87"/>
      <c r="G30" s="87"/>
      <c r="H30" s="87"/>
      <c r="I30" s="87"/>
      <c r="J30" s="87"/>
      <c r="K30" s="87"/>
      <c r="L30" s="87"/>
      <c r="N30" s="4"/>
    </row>
    <row r="31" spans="1:14" x14ac:dyDescent="0.35">
      <c r="A31" s="87"/>
      <c r="B31" s="100"/>
      <c r="C31" s="87"/>
      <c r="D31" s="87"/>
      <c r="E31" s="87"/>
      <c r="F31" s="87"/>
      <c r="G31" s="87"/>
      <c r="H31" s="87"/>
      <c r="I31" s="87"/>
      <c r="J31" s="87"/>
      <c r="K31" s="87"/>
      <c r="L31" s="87"/>
      <c r="N31" s="4"/>
    </row>
    <row r="32" spans="1:14" x14ac:dyDescent="0.35">
      <c r="A32" s="87"/>
      <c r="B32" s="100"/>
      <c r="C32" s="87"/>
      <c r="D32" s="87"/>
      <c r="E32" s="87"/>
      <c r="F32" s="87"/>
      <c r="G32" s="87"/>
      <c r="H32" s="87"/>
      <c r="I32" s="87"/>
      <c r="J32" s="87"/>
      <c r="K32" s="87"/>
      <c r="L32" s="87"/>
      <c r="N32" s="4"/>
    </row>
    <row r="33" spans="1:14" x14ac:dyDescent="0.35">
      <c r="A33" s="87"/>
      <c r="B33" s="100"/>
      <c r="C33" s="87"/>
      <c r="D33" s="87"/>
      <c r="E33" s="87"/>
      <c r="F33" s="87"/>
      <c r="G33" s="87"/>
      <c r="H33" s="87"/>
      <c r="I33" s="87"/>
      <c r="J33" s="87"/>
      <c r="K33" s="87"/>
      <c r="L33" s="87"/>
      <c r="N33" s="4"/>
    </row>
    <row r="34" spans="1:14" s="102" customFormat="1" ht="11.5" x14ac:dyDescent="0.25">
      <c r="A34" s="368" t="s">
        <v>57</v>
      </c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135" t="s">
        <v>121</v>
      </c>
    </row>
    <row r="35" spans="1:14" x14ac:dyDescent="0.35">
      <c r="A35" s="379" t="s">
        <v>0</v>
      </c>
      <c r="B35" s="381"/>
      <c r="C35" s="379" t="s">
        <v>6</v>
      </c>
      <c r="D35" s="380"/>
      <c r="E35" s="380"/>
      <c r="F35" s="381"/>
      <c r="G35" s="379" t="s">
        <v>4</v>
      </c>
      <c r="H35" s="380"/>
      <c r="I35" s="380"/>
      <c r="J35" s="380"/>
      <c r="K35" s="380"/>
      <c r="L35" s="381"/>
      <c r="M35" s="93" t="s">
        <v>5</v>
      </c>
      <c r="N35" s="103" t="s">
        <v>122</v>
      </c>
    </row>
    <row r="36" spans="1:14" x14ac:dyDescent="0.35">
      <c r="A36" s="375">
        <v>1</v>
      </c>
      <c r="B36" s="376"/>
      <c r="C36" s="378" t="s">
        <v>184</v>
      </c>
      <c r="D36" s="365"/>
      <c r="E36" s="365"/>
      <c r="F36" s="366"/>
      <c r="G36" s="375" t="s">
        <v>115</v>
      </c>
      <c r="H36" s="377"/>
      <c r="I36" s="377"/>
      <c r="J36" s="377"/>
      <c r="K36" s="377"/>
      <c r="L36" s="376"/>
      <c r="M36" s="92"/>
    </row>
    <row r="37" spans="1:14" ht="35.5" customHeight="1" x14ac:dyDescent="0.35">
      <c r="A37" s="375">
        <v>2</v>
      </c>
      <c r="B37" s="376"/>
      <c r="C37" s="378" t="s">
        <v>185</v>
      </c>
      <c r="D37" s="365"/>
      <c r="E37" s="365"/>
      <c r="F37" s="366"/>
      <c r="G37" s="375" t="s">
        <v>116</v>
      </c>
      <c r="H37" s="377"/>
      <c r="I37" s="377"/>
      <c r="J37" s="377"/>
      <c r="K37" s="377"/>
      <c r="L37" s="376"/>
      <c r="M37" s="92"/>
    </row>
    <row r="38" spans="1:14" x14ac:dyDescent="0.35">
      <c r="A38" s="375">
        <v>3</v>
      </c>
      <c r="B38" s="376"/>
      <c r="C38" s="378" t="s">
        <v>186</v>
      </c>
      <c r="D38" s="365"/>
      <c r="E38" s="365"/>
      <c r="F38" s="366"/>
      <c r="G38" s="375" t="s">
        <v>117</v>
      </c>
      <c r="H38" s="377"/>
      <c r="I38" s="377"/>
      <c r="J38" s="377"/>
      <c r="K38" s="377"/>
      <c r="L38" s="376"/>
      <c r="M38" s="92"/>
    </row>
    <row r="39" spans="1:14" x14ac:dyDescent="0.35">
      <c r="A39" s="375">
        <v>4</v>
      </c>
      <c r="B39" s="376"/>
      <c r="C39" s="378" t="s">
        <v>187</v>
      </c>
      <c r="D39" s="365"/>
      <c r="E39" s="365"/>
      <c r="F39" s="366"/>
      <c r="G39" s="375" t="s">
        <v>189</v>
      </c>
      <c r="H39" s="377"/>
      <c r="I39" s="377"/>
      <c r="J39" s="377"/>
      <c r="K39" s="377"/>
      <c r="L39" s="376"/>
      <c r="M39" s="92"/>
    </row>
    <row r="40" spans="1:14" x14ac:dyDescent="0.35">
      <c r="A40" s="375">
        <v>5</v>
      </c>
      <c r="B40" s="376"/>
      <c r="C40" s="378" t="s">
        <v>188</v>
      </c>
      <c r="D40" s="365"/>
      <c r="E40" s="365"/>
      <c r="F40" s="366"/>
      <c r="G40" s="375" t="s">
        <v>119</v>
      </c>
      <c r="H40" s="377"/>
      <c r="I40" s="377"/>
      <c r="J40" s="377"/>
      <c r="K40" s="377"/>
      <c r="L40" s="376"/>
      <c r="M40" s="92"/>
    </row>
    <row r="41" spans="1:14" x14ac:dyDescent="0.35">
      <c r="A41" s="87"/>
      <c r="B41" s="100"/>
      <c r="C41" s="87"/>
      <c r="D41" s="87"/>
      <c r="E41" s="87"/>
      <c r="F41" s="87"/>
      <c r="G41" s="87"/>
      <c r="H41" s="87"/>
      <c r="I41" s="87"/>
      <c r="J41" s="87"/>
      <c r="K41" s="87"/>
      <c r="L41" s="87"/>
    </row>
    <row r="42" spans="1:14" x14ac:dyDescent="0.35">
      <c r="A42" s="87"/>
      <c r="B42" s="100"/>
      <c r="C42" s="87"/>
      <c r="D42" s="87"/>
      <c r="E42" s="87"/>
      <c r="F42" s="87"/>
      <c r="G42" s="87"/>
      <c r="H42" s="87"/>
      <c r="I42" s="87"/>
      <c r="J42" s="87"/>
      <c r="K42" s="87"/>
      <c r="L42" s="87"/>
    </row>
    <row r="43" spans="1:14" x14ac:dyDescent="0.35">
      <c r="A43" s="87"/>
      <c r="B43" s="100"/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1:14" x14ac:dyDescent="0.35">
      <c r="A44" s="87"/>
      <c r="B44" s="100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1:14" x14ac:dyDescent="0.35">
      <c r="A45" s="87"/>
      <c r="B45" s="100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1:14" x14ac:dyDescent="0.35">
      <c r="A46" s="87"/>
      <c r="B46" s="100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1:14" x14ac:dyDescent="0.35">
      <c r="A47" s="87"/>
      <c r="B47" s="100"/>
      <c r="C47" s="87"/>
      <c r="D47" s="87"/>
      <c r="E47" s="87"/>
      <c r="F47" s="87"/>
      <c r="G47" s="87"/>
      <c r="H47" s="87"/>
      <c r="I47" s="87"/>
      <c r="J47" s="87"/>
      <c r="K47" s="87"/>
      <c r="L47" s="87"/>
    </row>
    <row r="48" spans="1:14" x14ac:dyDescent="0.35">
      <c r="A48" s="87"/>
      <c r="B48" s="100"/>
      <c r="C48" s="87"/>
      <c r="D48" s="87"/>
      <c r="E48" s="87"/>
      <c r="F48" s="87"/>
      <c r="G48" s="87"/>
      <c r="H48" s="87"/>
      <c r="I48" s="87"/>
      <c r="J48" s="87"/>
      <c r="K48" s="87"/>
      <c r="L48" s="87"/>
    </row>
    <row r="49" spans="1:12" x14ac:dyDescent="0.35">
      <c r="A49" s="87"/>
      <c r="B49" s="100"/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1:12" x14ac:dyDescent="0.35">
      <c r="A50" s="87"/>
      <c r="B50" s="100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 x14ac:dyDescent="0.35">
      <c r="A51" s="87"/>
      <c r="B51" s="100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 x14ac:dyDescent="0.35">
      <c r="A52" s="87"/>
      <c r="B52" s="100"/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1:12" x14ac:dyDescent="0.35">
      <c r="A53" s="87"/>
      <c r="B53" s="100"/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1:12" x14ac:dyDescent="0.35">
      <c r="A54" s="87"/>
      <c r="B54" s="100"/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1:12" x14ac:dyDescent="0.35">
      <c r="A55" s="87"/>
      <c r="B55" s="100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2" x14ac:dyDescent="0.35">
      <c r="A56" s="87"/>
      <c r="B56" s="100"/>
      <c r="C56" s="87"/>
      <c r="D56" s="87"/>
      <c r="E56" s="87"/>
      <c r="F56" s="87"/>
      <c r="G56" s="87"/>
      <c r="H56" s="87"/>
      <c r="I56" s="87"/>
      <c r="J56" s="87"/>
      <c r="K56" s="87"/>
      <c r="L56" s="87"/>
    </row>
    <row r="57" spans="1:12" x14ac:dyDescent="0.35">
      <c r="A57" s="87"/>
      <c r="B57" s="100"/>
      <c r="C57" s="87"/>
      <c r="D57" s="87"/>
      <c r="E57" s="87"/>
      <c r="F57" s="87"/>
      <c r="G57" s="87"/>
      <c r="H57" s="87"/>
      <c r="I57" s="87"/>
      <c r="J57" s="87"/>
      <c r="K57" s="87"/>
      <c r="L57" s="87"/>
    </row>
    <row r="58" spans="1:12" x14ac:dyDescent="0.35">
      <c r="A58" s="87"/>
      <c r="B58" s="100"/>
      <c r="C58" s="87"/>
      <c r="D58" s="87"/>
      <c r="E58" s="87"/>
      <c r="F58" s="87"/>
      <c r="G58" s="87"/>
      <c r="H58" s="87"/>
      <c r="I58" s="87"/>
      <c r="J58" s="87"/>
      <c r="K58" s="87"/>
      <c r="L58" s="87"/>
    </row>
  </sheetData>
  <mergeCells count="50">
    <mergeCell ref="A35:B35"/>
    <mergeCell ref="A36:B36"/>
    <mergeCell ref="A37:B37"/>
    <mergeCell ref="G36:L36"/>
    <mergeCell ref="G37:L37"/>
    <mergeCell ref="C35:F35"/>
    <mergeCell ref="E24:F24"/>
    <mergeCell ref="K24:L24"/>
    <mergeCell ref="G35:L35"/>
    <mergeCell ref="C37:F37"/>
    <mergeCell ref="C36:F36"/>
    <mergeCell ref="A40:B40"/>
    <mergeCell ref="G40:L40"/>
    <mergeCell ref="C40:F40"/>
    <mergeCell ref="C39:F39"/>
    <mergeCell ref="C38:F38"/>
    <mergeCell ref="A39:B39"/>
    <mergeCell ref="G39:L39"/>
    <mergeCell ref="G38:L38"/>
    <mergeCell ref="A38:B38"/>
    <mergeCell ref="K12:L12"/>
    <mergeCell ref="C14:F14"/>
    <mergeCell ref="I14:L14"/>
    <mergeCell ref="B5:F5"/>
    <mergeCell ref="H5:L5"/>
    <mergeCell ref="C6:F6"/>
    <mergeCell ref="I6:L6"/>
    <mergeCell ref="J7:L7"/>
    <mergeCell ref="A1:N1"/>
    <mergeCell ref="A34:M34"/>
    <mergeCell ref="D23:F23"/>
    <mergeCell ref="D20:F20"/>
    <mergeCell ref="D15:F15"/>
    <mergeCell ref="D7:F7"/>
    <mergeCell ref="A3:F4"/>
    <mergeCell ref="G3:L4"/>
    <mergeCell ref="M3:M4"/>
    <mergeCell ref="N3:N4"/>
    <mergeCell ref="E18:F18"/>
    <mergeCell ref="K18:L18"/>
    <mergeCell ref="J20:L20"/>
    <mergeCell ref="E8:F8"/>
    <mergeCell ref="K8:L8"/>
    <mergeCell ref="E12:F12"/>
    <mergeCell ref="E21:F21"/>
    <mergeCell ref="K21:L21"/>
    <mergeCell ref="J23:L23"/>
    <mergeCell ref="J15:L15"/>
    <mergeCell ref="E16:F16"/>
    <mergeCell ref="K16:L16"/>
  </mergeCells>
  <printOptions horizontalCentered="1"/>
  <pageMargins left="0.39370078740157483" right="0.39370078740157483" top="0.59055118110236227" bottom="0.39370078740157483" header="0" footer="0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0"/>
  <sheetViews>
    <sheetView workbookViewId="0">
      <selection activeCell="L20" sqref="L20"/>
    </sheetView>
  </sheetViews>
  <sheetFormatPr defaultRowHeight="14.5" x14ac:dyDescent="0.35"/>
  <cols>
    <col min="1" max="2" width="2.54296875" customWidth="1"/>
    <col min="3" max="3" width="20.54296875" customWidth="1"/>
    <col min="4" max="4" width="2.54296875" customWidth="1"/>
    <col min="5" max="5" width="3.7265625" customWidth="1"/>
    <col min="6" max="6" width="14.1796875" customWidth="1"/>
    <col min="7" max="7" width="13.54296875" customWidth="1"/>
    <col min="8" max="8" width="7.453125" customWidth="1"/>
    <col min="9" max="11" width="5.453125" style="14" customWidth="1"/>
    <col min="12" max="12" width="20.54296875" customWidth="1"/>
    <col min="13" max="14" width="23.1796875" customWidth="1"/>
  </cols>
  <sheetData>
    <row r="1" spans="1:14" s="3" customFormat="1" ht="15.5" x14ac:dyDescent="0.35">
      <c r="A1" s="331" t="s">
        <v>247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</row>
    <row r="3" spans="1:14" x14ac:dyDescent="0.35">
      <c r="A3" s="315" t="s">
        <v>14</v>
      </c>
      <c r="B3" s="315"/>
      <c r="C3" s="315"/>
      <c r="D3" s="315" t="s">
        <v>1</v>
      </c>
      <c r="E3" s="315"/>
      <c r="F3" s="315"/>
      <c r="G3" s="315" t="s">
        <v>9</v>
      </c>
      <c r="H3" s="382" t="s">
        <v>248</v>
      </c>
      <c r="I3" s="315" t="s">
        <v>2</v>
      </c>
      <c r="J3" s="315"/>
      <c r="K3" s="315"/>
      <c r="L3" s="315" t="s">
        <v>7</v>
      </c>
      <c r="M3" s="315" t="s">
        <v>3</v>
      </c>
      <c r="N3" s="315" t="s">
        <v>28</v>
      </c>
    </row>
    <row r="4" spans="1:14" s="7" customFormat="1" ht="14.5" customHeight="1" x14ac:dyDescent="0.35">
      <c r="A4" s="315"/>
      <c r="B4" s="315"/>
      <c r="C4" s="315"/>
      <c r="D4" s="315"/>
      <c r="E4" s="315"/>
      <c r="F4" s="315"/>
      <c r="G4" s="315"/>
      <c r="H4" s="383"/>
      <c r="I4" s="2">
        <v>2024</v>
      </c>
      <c r="J4" s="2">
        <v>2025</v>
      </c>
      <c r="K4" s="2">
        <v>2026</v>
      </c>
      <c r="L4" s="315"/>
      <c r="M4" s="315"/>
      <c r="N4" s="315"/>
    </row>
    <row r="5" spans="1:14" s="32" customFormat="1" ht="24" customHeight="1" x14ac:dyDescent="0.35">
      <c r="A5" s="25">
        <f>CASCADING!A5</f>
        <v>1</v>
      </c>
      <c r="B5" s="323" t="str">
        <f>CASCADING!B5</f>
        <v>Meningkatkan kinerja penyelenggaraan pemerintah daerah</v>
      </c>
      <c r="C5" s="324"/>
      <c r="D5" s="25">
        <f>CASCADING!G5</f>
        <v>1</v>
      </c>
      <c r="E5" s="323" t="str">
        <f>CASCADING!H5</f>
        <v>Nilai penyelenggaraan
Pelayanan Publik</v>
      </c>
      <c r="F5" s="324"/>
      <c r="G5" s="30" t="s">
        <v>71</v>
      </c>
      <c r="H5" s="109" t="s">
        <v>250</v>
      </c>
      <c r="I5" s="148">
        <v>0.9</v>
      </c>
      <c r="J5" s="149">
        <v>0.93</v>
      </c>
      <c r="K5" s="150">
        <v>0.95</v>
      </c>
      <c r="L5" s="23" t="s">
        <v>133</v>
      </c>
      <c r="M5" s="23"/>
      <c r="N5" s="23"/>
    </row>
    <row r="6" spans="1:14" s="32" customFormat="1" ht="24" customHeight="1" x14ac:dyDescent="0.35">
      <c r="A6" s="25"/>
      <c r="B6" s="30">
        <f>CASCADING!B6</f>
        <v>1.1000000000000001</v>
      </c>
      <c r="C6" s="31" t="str">
        <f>CASCADING!C6</f>
        <v xml:space="preserve">Meningkatnya partisipasi masyarakat dalam pembangunan kecamatan, kelurahan </v>
      </c>
      <c r="D6" s="25"/>
      <c r="E6" s="30">
        <f>CASCADING!H6</f>
        <v>1.1000000000000001</v>
      </c>
      <c r="F6" s="31" t="str">
        <f>CASCADING!I6</f>
        <v>Persentase partisipasi masyarakat dalam pembangunan kecamatan dan kelurahan</v>
      </c>
      <c r="G6" s="30" t="s">
        <v>71</v>
      </c>
      <c r="H6" s="296">
        <v>0.32440000000000002</v>
      </c>
      <c r="I6" s="148">
        <v>0.39200000000000002</v>
      </c>
      <c r="J6" s="149">
        <v>0.39500000000000002</v>
      </c>
      <c r="K6" s="150">
        <v>0.39800000000000002</v>
      </c>
      <c r="L6" s="23" t="s">
        <v>125</v>
      </c>
      <c r="M6" s="23"/>
      <c r="N6" s="23"/>
    </row>
    <row r="7" spans="1:14" s="32" customFormat="1" ht="47" customHeight="1" x14ac:dyDescent="0.35">
      <c r="A7" s="25"/>
      <c r="B7" s="30">
        <f>CASCADING!B14</f>
        <v>1.2</v>
      </c>
      <c r="C7" s="31" t="str">
        <f>CASCADING!C14</f>
        <v>Meningkatnya kualitas Layanan publik yang transparan dan akuntabel di Kecamatan dan Kelurahan</v>
      </c>
      <c r="D7" s="25"/>
      <c r="E7" s="30">
        <f>CASCADING!H14</f>
        <v>1.2</v>
      </c>
      <c r="F7" s="37" t="str">
        <f>CASCADING!I14</f>
        <v>Nilai Survey Kepuasan Masyarakat</v>
      </c>
      <c r="G7" s="30" t="s">
        <v>190</v>
      </c>
      <c r="H7" s="109" t="s">
        <v>249</v>
      </c>
      <c r="I7" s="148">
        <v>0.97850000000000004</v>
      </c>
      <c r="J7" s="149">
        <v>0.97799999999999998</v>
      </c>
      <c r="K7" s="150">
        <v>0.98</v>
      </c>
      <c r="L7" s="23" t="s">
        <v>134</v>
      </c>
      <c r="M7" s="23"/>
      <c r="N7" s="23"/>
    </row>
    <row r="8" spans="1:14" s="4" customFormat="1" ht="11.5" x14ac:dyDescent="0.25">
      <c r="I8" s="6"/>
      <c r="J8" s="6"/>
      <c r="K8" s="6"/>
    </row>
    <row r="9" spans="1:14" s="4" customFormat="1" ht="11.5" x14ac:dyDescent="0.25">
      <c r="I9" s="6"/>
      <c r="J9" s="6"/>
      <c r="K9" s="6"/>
      <c r="N9" s="8" t="s">
        <v>219</v>
      </c>
    </row>
    <row r="10" spans="1:14" s="4" customFormat="1" ht="11.5" x14ac:dyDescent="0.25">
      <c r="I10" s="6"/>
      <c r="J10" s="6"/>
      <c r="K10" s="6"/>
      <c r="N10" s="104" t="s">
        <v>59</v>
      </c>
    </row>
    <row r="11" spans="1:14" s="4" customFormat="1" ht="11.5" x14ac:dyDescent="0.25">
      <c r="I11" s="6"/>
      <c r="J11" s="6"/>
      <c r="K11" s="6"/>
    </row>
    <row r="12" spans="1:14" s="4" customFormat="1" ht="11.5" x14ac:dyDescent="0.25">
      <c r="I12" s="6"/>
      <c r="J12" s="6"/>
      <c r="K12" s="6"/>
    </row>
    <row r="13" spans="1:14" s="4" customFormat="1" ht="11.5" x14ac:dyDescent="0.25">
      <c r="I13" s="6"/>
      <c r="J13" s="6"/>
      <c r="K13" s="6"/>
    </row>
    <row r="14" spans="1:14" s="4" customFormat="1" ht="11.5" x14ac:dyDescent="0.25">
      <c r="I14" s="29"/>
      <c r="J14" s="6"/>
      <c r="K14" s="6"/>
    </row>
    <row r="15" spans="1:14" s="4" customFormat="1" ht="12.65" customHeight="1" x14ac:dyDescent="0.25">
      <c r="A15" s="319" t="s">
        <v>57</v>
      </c>
      <c r="B15" s="320"/>
      <c r="C15" s="320"/>
      <c r="D15" s="320"/>
      <c r="E15" s="320"/>
      <c r="F15" s="320"/>
      <c r="G15" s="346"/>
      <c r="H15" s="284"/>
      <c r="I15" s="18"/>
      <c r="J15" s="18"/>
      <c r="K15" s="18"/>
      <c r="N15" s="135" t="s">
        <v>121</v>
      </c>
    </row>
    <row r="16" spans="1:14" s="7" customFormat="1" ht="14.5" customHeight="1" x14ac:dyDescent="0.35">
      <c r="A16" s="2" t="s">
        <v>0</v>
      </c>
      <c r="B16" s="319" t="s">
        <v>6</v>
      </c>
      <c r="C16" s="346"/>
      <c r="D16" s="315" t="s">
        <v>4</v>
      </c>
      <c r="E16" s="315"/>
      <c r="F16" s="319"/>
      <c r="G16" s="140" t="s">
        <v>5</v>
      </c>
      <c r="H16" s="284"/>
      <c r="I16" s="18"/>
      <c r="J16" s="18"/>
      <c r="K16" s="18"/>
      <c r="M16" s="5"/>
      <c r="N16" s="133" t="s">
        <v>122</v>
      </c>
    </row>
    <row r="17" spans="1:11" s="5" customFormat="1" ht="22" customHeight="1" x14ac:dyDescent="0.35">
      <c r="A17" s="9">
        <v>1</v>
      </c>
      <c r="B17" s="359" t="s">
        <v>184</v>
      </c>
      <c r="C17" s="361"/>
      <c r="D17" s="375" t="s">
        <v>115</v>
      </c>
      <c r="E17" s="377"/>
      <c r="F17" s="377"/>
      <c r="G17" s="152"/>
      <c r="H17" s="151"/>
      <c r="I17" s="151"/>
      <c r="J17" s="151"/>
      <c r="K17" s="20"/>
    </row>
    <row r="18" spans="1:11" s="5" customFormat="1" ht="22" customHeight="1" x14ac:dyDescent="0.35">
      <c r="A18" s="9">
        <v>2</v>
      </c>
      <c r="B18" s="359" t="s">
        <v>185</v>
      </c>
      <c r="C18" s="361"/>
      <c r="D18" s="375" t="s">
        <v>116</v>
      </c>
      <c r="E18" s="377"/>
      <c r="F18" s="377"/>
      <c r="G18" s="152"/>
      <c r="H18" s="151"/>
      <c r="I18" s="151"/>
      <c r="J18" s="151"/>
      <c r="K18" s="20"/>
    </row>
    <row r="19" spans="1:11" s="5" customFormat="1" ht="22" customHeight="1" x14ac:dyDescent="0.35">
      <c r="A19" s="9">
        <v>3</v>
      </c>
      <c r="B19" s="359" t="s">
        <v>186</v>
      </c>
      <c r="C19" s="361"/>
      <c r="D19" s="375" t="s">
        <v>117</v>
      </c>
      <c r="E19" s="377"/>
      <c r="F19" s="377"/>
      <c r="G19" s="152"/>
      <c r="H19" s="151"/>
      <c r="I19" s="151"/>
      <c r="J19" s="151"/>
      <c r="K19" s="20"/>
    </row>
    <row r="20" spans="1:11" s="5" customFormat="1" ht="22" customHeight="1" x14ac:dyDescent="0.35">
      <c r="A20" s="143">
        <v>4</v>
      </c>
      <c r="B20" s="359" t="s">
        <v>187</v>
      </c>
      <c r="C20" s="361"/>
      <c r="D20" s="375" t="s">
        <v>189</v>
      </c>
      <c r="E20" s="377"/>
      <c r="F20" s="377"/>
      <c r="G20" s="152"/>
      <c r="H20" s="151"/>
      <c r="I20" s="151"/>
      <c r="J20" s="151"/>
      <c r="K20" s="20"/>
    </row>
    <row r="21" spans="1:11" s="5" customFormat="1" ht="22" customHeight="1" x14ac:dyDescent="0.35">
      <c r="A21" s="143">
        <v>5</v>
      </c>
      <c r="B21" s="359" t="s">
        <v>188</v>
      </c>
      <c r="C21" s="361"/>
      <c r="D21" s="375" t="s">
        <v>119</v>
      </c>
      <c r="E21" s="377"/>
      <c r="F21" s="377"/>
      <c r="G21" s="152"/>
      <c r="H21" s="151"/>
      <c r="I21" s="151"/>
      <c r="J21" s="151"/>
      <c r="K21" s="20"/>
    </row>
    <row r="22" spans="1:11" s="4" customFormat="1" ht="11.5" x14ac:dyDescent="0.25">
      <c r="I22" s="6"/>
      <c r="J22" s="6"/>
      <c r="K22" s="6"/>
    </row>
    <row r="23" spans="1:11" s="4" customFormat="1" ht="11.5" x14ac:dyDescent="0.25">
      <c r="I23" s="6"/>
      <c r="J23" s="6"/>
      <c r="K23" s="6"/>
    </row>
    <row r="24" spans="1:11" s="4" customFormat="1" ht="11.5" x14ac:dyDescent="0.25">
      <c r="I24" s="6"/>
      <c r="J24" s="6"/>
      <c r="K24" s="6"/>
    </row>
    <row r="25" spans="1:11" s="4" customFormat="1" ht="11.5" x14ac:dyDescent="0.25">
      <c r="I25" s="6"/>
      <c r="J25" s="6"/>
      <c r="K25" s="6"/>
    </row>
    <row r="26" spans="1:11" s="4" customFormat="1" ht="11.5" x14ac:dyDescent="0.25">
      <c r="I26" s="6"/>
      <c r="J26" s="6"/>
      <c r="K26" s="6"/>
    </row>
    <row r="27" spans="1:11" s="4" customFormat="1" ht="11.5" x14ac:dyDescent="0.25">
      <c r="I27" s="6"/>
      <c r="J27" s="6"/>
      <c r="K27" s="6"/>
    </row>
    <row r="28" spans="1:11" s="4" customFormat="1" ht="11.5" x14ac:dyDescent="0.25">
      <c r="I28" s="6"/>
      <c r="J28" s="6"/>
      <c r="K28" s="6"/>
    </row>
    <row r="29" spans="1:11" s="4" customFormat="1" ht="11.5" x14ac:dyDescent="0.25">
      <c r="I29" s="6"/>
      <c r="J29" s="6"/>
      <c r="K29" s="6"/>
    </row>
    <row r="30" spans="1:11" s="4" customFormat="1" ht="11.5" x14ac:dyDescent="0.25">
      <c r="I30" s="6"/>
      <c r="J30" s="6"/>
      <c r="K30" s="6"/>
    </row>
    <row r="31" spans="1:11" s="4" customFormat="1" ht="11.5" x14ac:dyDescent="0.25">
      <c r="I31" s="6"/>
      <c r="J31" s="6"/>
      <c r="K31" s="6"/>
    </row>
    <row r="32" spans="1:11" s="4" customFormat="1" ht="11.5" x14ac:dyDescent="0.25">
      <c r="I32" s="6"/>
      <c r="J32" s="6"/>
      <c r="K32" s="6"/>
    </row>
    <row r="33" spans="9:11" s="4" customFormat="1" ht="11.5" x14ac:dyDescent="0.25">
      <c r="I33" s="6"/>
      <c r="J33" s="6"/>
      <c r="K33" s="6"/>
    </row>
    <row r="34" spans="9:11" s="4" customFormat="1" ht="11.5" x14ac:dyDescent="0.25">
      <c r="I34" s="6"/>
      <c r="J34" s="6"/>
      <c r="K34" s="6"/>
    </row>
    <row r="35" spans="9:11" s="4" customFormat="1" ht="11.5" x14ac:dyDescent="0.25">
      <c r="I35" s="6"/>
      <c r="J35" s="6"/>
      <c r="K35" s="6"/>
    </row>
    <row r="36" spans="9:11" s="4" customFormat="1" ht="11.5" x14ac:dyDescent="0.25">
      <c r="I36" s="6"/>
      <c r="J36" s="6"/>
      <c r="K36" s="6"/>
    </row>
    <row r="37" spans="9:11" s="4" customFormat="1" ht="11.5" x14ac:dyDescent="0.25">
      <c r="I37" s="6"/>
      <c r="J37" s="6"/>
      <c r="K37" s="6"/>
    </row>
    <row r="38" spans="9:11" s="4" customFormat="1" ht="11.5" x14ac:dyDescent="0.25">
      <c r="I38" s="6"/>
      <c r="J38" s="6"/>
      <c r="K38" s="6"/>
    </row>
    <row r="39" spans="9:11" s="4" customFormat="1" ht="11.5" x14ac:dyDescent="0.25">
      <c r="I39" s="6"/>
      <c r="J39" s="6"/>
      <c r="K39" s="6"/>
    </row>
    <row r="40" spans="9:11" s="4" customFormat="1" ht="11.5" x14ac:dyDescent="0.25">
      <c r="I40" s="6"/>
      <c r="J40" s="6"/>
      <c r="K40" s="6"/>
    </row>
  </sheetData>
  <mergeCells count="24">
    <mergeCell ref="D20:F20"/>
    <mergeCell ref="B21:C21"/>
    <mergeCell ref="D21:F21"/>
    <mergeCell ref="N3:N4"/>
    <mergeCell ref="B20:C20"/>
    <mergeCell ref="A3:C4"/>
    <mergeCell ref="D3:F4"/>
    <mergeCell ref="G3:G4"/>
    <mergeCell ref="A15:G15"/>
    <mergeCell ref="I3:K3"/>
    <mergeCell ref="L3:L4"/>
    <mergeCell ref="M3:M4"/>
    <mergeCell ref="B16:C16"/>
    <mergeCell ref="B17:C17"/>
    <mergeCell ref="B18:C18"/>
    <mergeCell ref="B19:C19"/>
    <mergeCell ref="D19:F19"/>
    <mergeCell ref="D16:F16"/>
    <mergeCell ref="A1:N1"/>
    <mergeCell ref="B5:C5"/>
    <mergeCell ref="E5:F5"/>
    <mergeCell ref="D17:F17"/>
    <mergeCell ref="D18:F18"/>
    <mergeCell ref="H3:H4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9"/>
  <sheetViews>
    <sheetView workbookViewId="0">
      <selection activeCell="A15" sqref="A15:G21"/>
    </sheetView>
  </sheetViews>
  <sheetFormatPr defaultRowHeight="14.5" x14ac:dyDescent="0.35"/>
  <cols>
    <col min="1" max="2" width="2.54296875" customWidth="1"/>
    <col min="3" max="3" width="17.54296875" customWidth="1"/>
    <col min="4" max="5" width="2.54296875" customWidth="1"/>
    <col min="6" max="7" width="13.54296875" customWidth="1"/>
    <col min="8" max="8" width="17.54296875" customWidth="1"/>
    <col min="9" max="9" width="18.81640625" customWidth="1"/>
    <col min="10" max="11" width="17.54296875" customWidth="1"/>
  </cols>
  <sheetData>
    <row r="1" spans="1:11" s="3" customFormat="1" ht="15.65" x14ac:dyDescent="0.35">
      <c r="A1" s="331" t="s">
        <v>195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3" spans="1:11" s="7" customFormat="1" ht="14.5" customHeight="1" x14ac:dyDescent="0.35">
      <c r="A3" s="319" t="s">
        <v>14</v>
      </c>
      <c r="B3" s="320"/>
      <c r="C3" s="346"/>
      <c r="D3" s="315" t="s">
        <v>1</v>
      </c>
      <c r="E3" s="315"/>
      <c r="F3" s="315"/>
      <c r="G3" s="2" t="s">
        <v>9</v>
      </c>
      <c r="H3" s="2" t="s">
        <v>7</v>
      </c>
      <c r="I3" s="2" t="s">
        <v>8</v>
      </c>
      <c r="J3" s="2" t="s">
        <v>3</v>
      </c>
      <c r="K3" s="2" t="s">
        <v>28</v>
      </c>
    </row>
    <row r="4" spans="1:11" s="32" customFormat="1" ht="36.5" customHeight="1" x14ac:dyDescent="0.35">
      <c r="A4" s="25">
        <f>'TABEL TUSAR RENSTRA'!A5</f>
        <v>1</v>
      </c>
      <c r="B4" s="323" t="str">
        <f>'TABEL TUSAR RENSTRA'!B5:C5</f>
        <v>Meningkatkan kinerja penyelenggaraan pemerintah daerah</v>
      </c>
      <c r="C4" s="324"/>
      <c r="D4" s="25">
        <f>'TABEL TUSAR RENSTRA'!D5</f>
        <v>1</v>
      </c>
      <c r="E4" s="323" t="str">
        <f>'TABEL TUSAR RENSTRA'!E5:F5</f>
        <v>Nilai penyelenggaraan
Pelayanan Publik</v>
      </c>
      <c r="F4" s="324"/>
      <c r="G4" s="31" t="str">
        <f>'TABEL TUSAR RENSTRA'!G5</f>
        <v>Persen</v>
      </c>
      <c r="H4" s="23" t="str">
        <f>'TABEL TUSAR RENSTRA'!L5</f>
        <v>Survey IKM</v>
      </c>
      <c r="I4" s="23" t="s">
        <v>133</v>
      </c>
      <c r="J4" s="23"/>
      <c r="K4" s="23"/>
    </row>
    <row r="5" spans="1:11" s="32" customFormat="1" ht="57.5" x14ac:dyDescent="0.35">
      <c r="A5" s="25"/>
      <c r="B5" s="30">
        <f>'TABEL TUSAR RENSTRA'!B6</f>
        <v>1.1000000000000001</v>
      </c>
      <c r="C5" s="31" t="str">
        <f>'TABEL TUSAR RENSTRA'!C6</f>
        <v xml:space="preserve">Meningkatnya partisipasi masyarakat dalam pembangunan kecamatan, kelurahan </v>
      </c>
      <c r="D5" s="30"/>
      <c r="E5" s="30">
        <f>'TABEL TUSAR RENSTRA'!E6</f>
        <v>1.1000000000000001</v>
      </c>
      <c r="F5" s="31" t="str">
        <f>'TABEL TUSAR RENSTRA'!F6</f>
        <v>Persentase partisipasi masyarakat dalam pembangunan kecamatan dan kelurahan</v>
      </c>
      <c r="G5" s="31" t="str">
        <f>'TABEL TUSAR RENSTRA'!G6</f>
        <v>Persen</v>
      </c>
      <c r="H5" s="23" t="str">
        <f>'TABEL TUSAR RENSTRA'!L6</f>
        <v>(Jumlah anggaran partisipasi / Total Belanja Langsung kecamatan dan kelurahan) x 100%</v>
      </c>
      <c r="I5" s="23" t="s">
        <v>125</v>
      </c>
      <c r="J5" s="23"/>
      <c r="K5" s="23"/>
    </row>
    <row r="6" spans="1:11" s="32" customFormat="1" ht="46" x14ac:dyDescent="0.35">
      <c r="A6" s="25"/>
      <c r="B6" s="30">
        <f>'TABEL TUSAR RENSTRA'!B7</f>
        <v>1.2</v>
      </c>
      <c r="C6" s="31" t="str">
        <f>'TABEL TUSAR RENSTRA'!C7</f>
        <v>Meningkatnya kualitas Layanan publik yang transparan dan akuntabel di Kecamatan dan Kelurahan</v>
      </c>
      <c r="D6" s="30"/>
      <c r="E6" s="30">
        <f>'TABEL TUSAR RENSTRA'!E7</f>
        <v>1.2</v>
      </c>
      <c r="F6" s="31" t="str">
        <f>'TABEL TUSAR RENSTRA'!F7</f>
        <v>Nilai Survey Kepuasan Masyarakat</v>
      </c>
      <c r="G6" s="31" t="str">
        <f>'TABEL TUSAR RENSTRA'!G7</f>
        <v>IKM</v>
      </c>
      <c r="H6" s="23" t="str">
        <f>'TABEL TUSAR RENSTRA'!L7</f>
        <v>(kuisioner, aplikasi)</v>
      </c>
      <c r="I6" s="23" t="s">
        <v>134</v>
      </c>
      <c r="J6" s="23"/>
      <c r="K6" s="23"/>
    </row>
    <row r="7" spans="1:11" s="4" customFormat="1" ht="11.5" x14ac:dyDescent="0.25"/>
    <row r="8" spans="1:11" s="5" customFormat="1" ht="14.5" customHeight="1" x14ac:dyDescent="0.35">
      <c r="J8" s="343" t="s">
        <v>219</v>
      </c>
      <c r="K8" s="343"/>
    </row>
    <row r="9" spans="1:11" s="5" customFormat="1" ht="14.5" customHeight="1" x14ac:dyDescent="0.35">
      <c r="J9" s="343" t="s">
        <v>59</v>
      </c>
      <c r="K9" s="343"/>
    </row>
    <row r="10" spans="1:11" s="4" customFormat="1" ht="11.5" x14ac:dyDescent="0.25"/>
    <row r="11" spans="1:11" s="4" customFormat="1" ht="11.5" x14ac:dyDescent="0.25"/>
    <row r="12" spans="1:11" s="4" customFormat="1" ht="11.5" x14ac:dyDescent="0.25"/>
    <row r="13" spans="1:11" s="4" customFormat="1" ht="11.5" x14ac:dyDescent="0.25">
      <c r="J13" s="345" t="s">
        <v>121</v>
      </c>
      <c r="K13" s="345"/>
    </row>
    <row r="14" spans="1:11" s="4" customFormat="1" ht="11.5" x14ac:dyDescent="0.25">
      <c r="J14" s="343" t="s">
        <v>122</v>
      </c>
      <c r="K14" s="343"/>
    </row>
    <row r="15" spans="1:11" s="4" customFormat="1" ht="15" customHeight="1" x14ac:dyDescent="0.25">
      <c r="A15" s="319" t="s">
        <v>57</v>
      </c>
      <c r="B15" s="320"/>
      <c r="C15" s="320"/>
      <c r="D15" s="320"/>
      <c r="E15" s="320"/>
      <c r="F15" s="320"/>
      <c r="G15" s="346"/>
      <c r="H15" s="17"/>
      <c r="I15" s="18"/>
      <c r="J15" s="18"/>
    </row>
    <row r="16" spans="1:11" s="7" customFormat="1" ht="14.5" customHeight="1" x14ac:dyDescent="0.35">
      <c r="A16" s="140" t="s">
        <v>0</v>
      </c>
      <c r="B16" s="319" t="s">
        <v>6</v>
      </c>
      <c r="C16" s="346"/>
      <c r="D16" s="315" t="s">
        <v>4</v>
      </c>
      <c r="E16" s="315"/>
      <c r="F16" s="319"/>
      <c r="G16" s="140" t="s">
        <v>5</v>
      </c>
      <c r="H16" s="17"/>
      <c r="I16" s="18"/>
      <c r="J16" s="18"/>
    </row>
    <row r="17" spans="1:10" s="5" customFormat="1" ht="22" customHeight="1" x14ac:dyDescent="0.35">
      <c r="A17" s="143">
        <v>1</v>
      </c>
      <c r="B17" s="359" t="s">
        <v>184</v>
      </c>
      <c r="C17" s="361"/>
      <c r="D17" s="375" t="s">
        <v>115</v>
      </c>
      <c r="E17" s="377"/>
      <c r="F17" s="377"/>
      <c r="G17" s="152"/>
      <c r="H17" s="19"/>
      <c r="I17" s="20"/>
      <c r="J17" s="20"/>
    </row>
    <row r="18" spans="1:10" s="5" customFormat="1" ht="22" customHeight="1" x14ac:dyDescent="0.35">
      <c r="A18" s="143">
        <v>2</v>
      </c>
      <c r="B18" s="359" t="s">
        <v>185</v>
      </c>
      <c r="C18" s="361"/>
      <c r="D18" s="375" t="s">
        <v>116</v>
      </c>
      <c r="E18" s="377"/>
      <c r="F18" s="377"/>
      <c r="G18" s="152"/>
      <c r="H18" s="19"/>
      <c r="I18" s="20"/>
      <c r="J18" s="20"/>
    </row>
    <row r="19" spans="1:10" s="5" customFormat="1" ht="22" customHeight="1" x14ac:dyDescent="0.35">
      <c r="A19" s="143">
        <v>3</v>
      </c>
      <c r="B19" s="359" t="s">
        <v>186</v>
      </c>
      <c r="C19" s="361"/>
      <c r="D19" s="375" t="s">
        <v>117</v>
      </c>
      <c r="E19" s="377"/>
      <c r="F19" s="377"/>
      <c r="G19" s="152"/>
      <c r="H19" s="19"/>
      <c r="I19" s="20"/>
      <c r="J19" s="20"/>
    </row>
    <row r="20" spans="1:10" s="5" customFormat="1" ht="22" customHeight="1" x14ac:dyDescent="0.35">
      <c r="A20" s="143">
        <v>4</v>
      </c>
      <c r="B20" s="359" t="s">
        <v>187</v>
      </c>
      <c r="C20" s="361"/>
      <c r="D20" s="375" t="s">
        <v>189</v>
      </c>
      <c r="E20" s="377"/>
      <c r="F20" s="377"/>
      <c r="G20" s="152"/>
      <c r="H20" s="19"/>
      <c r="I20" s="20"/>
      <c r="J20" s="20"/>
    </row>
    <row r="21" spans="1:10" s="4" customFormat="1" ht="11.5" x14ac:dyDescent="0.25">
      <c r="A21" s="143">
        <v>5</v>
      </c>
      <c r="B21" s="359" t="s">
        <v>188</v>
      </c>
      <c r="C21" s="361"/>
      <c r="D21" s="375" t="s">
        <v>119</v>
      </c>
      <c r="E21" s="377"/>
      <c r="F21" s="377"/>
      <c r="G21" s="152"/>
    </row>
    <row r="22" spans="1:10" s="4" customFormat="1" ht="11.5" x14ac:dyDescent="0.25"/>
    <row r="23" spans="1:10" s="4" customFormat="1" ht="11.5" x14ac:dyDescent="0.25"/>
    <row r="24" spans="1:10" s="4" customFormat="1" ht="11.5" x14ac:dyDescent="0.25"/>
    <row r="25" spans="1:10" s="4" customFormat="1" ht="11.5" x14ac:dyDescent="0.25"/>
    <row r="26" spans="1:10" s="4" customFormat="1" ht="11.5" x14ac:dyDescent="0.25"/>
    <row r="27" spans="1:10" s="4" customFormat="1" ht="11.5" x14ac:dyDescent="0.25"/>
    <row r="28" spans="1:10" s="4" customFormat="1" ht="11.5" x14ac:dyDescent="0.25"/>
    <row r="29" spans="1:10" s="4" customFormat="1" ht="11.5" x14ac:dyDescent="0.25"/>
    <row r="30" spans="1:10" s="4" customFormat="1" ht="11.5" x14ac:dyDescent="0.25"/>
    <row r="31" spans="1:10" s="4" customFormat="1" ht="11.5" x14ac:dyDescent="0.25"/>
    <row r="32" spans="1:10" s="4" customFormat="1" ht="11.5" x14ac:dyDescent="0.25"/>
    <row r="33" s="4" customFormat="1" ht="11.5" x14ac:dyDescent="0.25"/>
    <row r="34" s="4" customFormat="1" ht="11.5" x14ac:dyDescent="0.25"/>
    <row r="35" s="4" customFormat="1" ht="11.5" x14ac:dyDescent="0.25"/>
    <row r="36" s="4" customFormat="1" ht="11.5" x14ac:dyDescent="0.25"/>
    <row r="37" s="4" customFormat="1" ht="11.5" x14ac:dyDescent="0.25"/>
    <row r="38" s="4" customFormat="1" ht="11.5" x14ac:dyDescent="0.25"/>
    <row r="39" s="4" customFormat="1" ht="11.5" x14ac:dyDescent="0.25"/>
  </sheetData>
  <mergeCells count="22">
    <mergeCell ref="B21:C21"/>
    <mergeCell ref="D21:F21"/>
    <mergeCell ref="B20:C20"/>
    <mergeCell ref="D20:F20"/>
    <mergeCell ref="A1:K1"/>
    <mergeCell ref="A15:G15"/>
    <mergeCell ref="B19:C19"/>
    <mergeCell ref="A3:C3"/>
    <mergeCell ref="D3:F3"/>
    <mergeCell ref="B16:C16"/>
    <mergeCell ref="J8:K8"/>
    <mergeCell ref="J9:K9"/>
    <mergeCell ref="J13:K13"/>
    <mergeCell ref="J14:K14"/>
    <mergeCell ref="B4:C4"/>
    <mergeCell ref="E4:F4"/>
    <mergeCell ref="D19:F19"/>
    <mergeCell ref="D16:F16"/>
    <mergeCell ref="B17:C17"/>
    <mergeCell ref="D17:F17"/>
    <mergeCell ref="B18:C18"/>
    <mergeCell ref="D18:F18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workbookViewId="0">
      <selection activeCell="Q8" sqref="Q8"/>
    </sheetView>
  </sheetViews>
  <sheetFormatPr defaultRowHeight="14.5" x14ac:dyDescent="0.35"/>
  <cols>
    <col min="1" max="1" width="1.54296875" customWidth="1"/>
    <col min="2" max="2" width="2.81640625" style="66" customWidth="1"/>
    <col min="3" max="5" width="1.54296875" customWidth="1"/>
    <col min="6" max="6" width="20.54296875" customWidth="1"/>
    <col min="7" max="11" width="1.54296875" customWidth="1"/>
    <col min="12" max="12" width="16.6328125" customWidth="1"/>
    <col min="13" max="13" width="10.81640625" style="111" customWidth="1"/>
    <col min="14" max="14" width="9" style="111" customWidth="1"/>
    <col min="15" max="15" width="8.08984375" customWidth="1"/>
    <col min="16" max="16" width="9.54296875" customWidth="1"/>
    <col min="17" max="17" width="8.08984375" customWidth="1"/>
    <col min="18" max="18" width="9.54296875" customWidth="1"/>
    <col min="19" max="19" width="8.26953125" customWidth="1"/>
    <col min="20" max="20" width="9.54296875" customWidth="1"/>
    <col min="21" max="22" width="17.7265625" customWidth="1"/>
  </cols>
  <sheetData>
    <row r="1" spans="1:22" s="3" customFormat="1" ht="15.5" x14ac:dyDescent="0.35">
      <c r="A1" s="331" t="s">
        <v>252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</row>
    <row r="3" spans="1:22" s="7" customFormat="1" ht="22" customHeight="1" x14ac:dyDescent="0.35">
      <c r="A3" s="337" t="s">
        <v>26</v>
      </c>
      <c r="B3" s="338"/>
      <c r="C3" s="338"/>
      <c r="D3" s="338"/>
      <c r="E3" s="338"/>
      <c r="F3" s="339"/>
      <c r="G3" s="347" t="s">
        <v>1</v>
      </c>
      <c r="H3" s="348"/>
      <c r="I3" s="348"/>
      <c r="J3" s="348"/>
      <c r="K3" s="348"/>
      <c r="L3" s="349"/>
      <c r="M3" s="332" t="s">
        <v>29</v>
      </c>
      <c r="N3" s="332" t="s">
        <v>251</v>
      </c>
      <c r="O3" s="315" t="s">
        <v>30</v>
      </c>
      <c r="P3" s="315"/>
      <c r="Q3" s="315" t="s">
        <v>31</v>
      </c>
      <c r="R3" s="315"/>
      <c r="S3" s="315" t="s">
        <v>32</v>
      </c>
      <c r="T3" s="315"/>
      <c r="U3" s="350" t="s">
        <v>3</v>
      </c>
      <c r="V3" s="350" t="s">
        <v>28</v>
      </c>
    </row>
    <row r="4" spans="1:22" s="4" customFormat="1" ht="22" customHeight="1" x14ac:dyDescent="0.25">
      <c r="A4" s="340"/>
      <c r="B4" s="341"/>
      <c r="C4" s="341"/>
      <c r="D4" s="341"/>
      <c r="E4" s="341"/>
      <c r="F4" s="342"/>
      <c r="G4" s="325"/>
      <c r="H4" s="326"/>
      <c r="I4" s="326"/>
      <c r="J4" s="326"/>
      <c r="K4" s="326"/>
      <c r="L4" s="386"/>
      <c r="M4" s="333"/>
      <c r="N4" s="333"/>
      <c r="O4" s="281" t="s">
        <v>2</v>
      </c>
      <c r="P4" s="280" t="s">
        <v>12</v>
      </c>
      <c r="Q4" s="281" t="s">
        <v>2</v>
      </c>
      <c r="R4" s="281" t="s">
        <v>12</v>
      </c>
      <c r="S4" s="281" t="s">
        <v>2</v>
      </c>
      <c r="T4" s="301" t="s">
        <v>12</v>
      </c>
      <c r="U4" s="351"/>
      <c r="V4" s="351"/>
    </row>
    <row r="5" spans="1:22" s="32" customFormat="1" ht="26.5" customHeight="1" x14ac:dyDescent="0.35">
      <c r="A5" s="25">
        <f>'TABEL TUSAR RENSTRA'!A5</f>
        <v>1</v>
      </c>
      <c r="B5" s="323" t="str">
        <f>'TABEL TUSAR RENSTRA'!B5:C5</f>
        <v>Meningkatkan kinerja penyelenggaraan pemerintah daerah</v>
      </c>
      <c r="C5" s="323"/>
      <c r="D5" s="323"/>
      <c r="E5" s="323"/>
      <c r="F5" s="324"/>
      <c r="G5" s="25">
        <f>'TABEL TUSAR RENSTRA'!D5</f>
        <v>1</v>
      </c>
      <c r="H5" s="323" t="str">
        <f>'TABEL TUSAR RENSTRA'!E5</f>
        <v>Nilai penyelenggaraan
Pelayanan Publik</v>
      </c>
      <c r="I5" s="323"/>
      <c r="J5" s="323"/>
      <c r="K5" s="323"/>
      <c r="L5" s="324"/>
      <c r="M5" s="141" t="str">
        <f>'TABEL TUSAR RENSTRA'!G5</f>
        <v>Persen</v>
      </c>
      <c r="N5" s="109"/>
      <c r="O5" s="296">
        <f>'TABEL TUSAR RENSTRA'!I5</f>
        <v>0.9</v>
      </c>
      <c r="P5" s="33">
        <f>P6+P14</f>
        <v>7983548502</v>
      </c>
      <c r="Q5" s="196">
        <f>'TABEL TUSAR RENSTRA'!J5</f>
        <v>0.93</v>
      </c>
      <c r="R5" s="33">
        <f>R6+R14</f>
        <v>8301203900</v>
      </c>
      <c r="S5" s="196">
        <f>'TABEL TUSAR RENSTRA'!K5</f>
        <v>0.95</v>
      </c>
      <c r="T5" s="33">
        <f>T6+T14</f>
        <v>8301203900</v>
      </c>
      <c r="U5" s="23"/>
      <c r="V5" s="23"/>
    </row>
    <row r="6" spans="1:22" s="32" customFormat="1" ht="36.5" customHeight="1" x14ac:dyDescent="0.35">
      <c r="A6" s="25"/>
      <c r="B6" s="63">
        <f>'TABEL TUSAR RENSTRA'!B6</f>
        <v>1.1000000000000001</v>
      </c>
      <c r="C6" s="323" t="str">
        <f>'TABEL TUSAR RENSTRA'!C6</f>
        <v xml:space="preserve">Meningkatnya partisipasi masyarakat dalam pembangunan kecamatan, kelurahan </v>
      </c>
      <c r="D6" s="384"/>
      <c r="E6" s="384"/>
      <c r="F6" s="385"/>
      <c r="G6" s="25"/>
      <c r="H6" s="35">
        <f>'TABEL TUSAR RENSTRA'!E6</f>
        <v>1.1000000000000001</v>
      </c>
      <c r="I6" s="323" t="str">
        <f>'TABEL TUSAR RENSTRA'!F6</f>
        <v>Persentase partisipasi masyarakat dalam pembangunan kecamatan dan kelurahan</v>
      </c>
      <c r="J6" s="384"/>
      <c r="K6" s="384"/>
      <c r="L6" s="385"/>
      <c r="M6" s="141" t="str">
        <f>'TABEL TUSAR RENSTRA'!G6</f>
        <v>Persen</v>
      </c>
      <c r="N6" s="302">
        <v>0.27</v>
      </c>
      <c r="O6" s="153">
        <v>0.39200000000000002</v>
      </c>
      <c r="P6" s="33">
        <f>P7</f>
        <v>3431610200</v>
      </c>
      <c r="Q6" s="153">
        <v>0.39500000000000002</v>
      </c>
      <c r="R6" s="33">
        <f>R7</f>
        <v>3459123900</v>
      </c>
      <c r="S6" s="154">
        <v>0.39800000000000002</v>
      </c>
      <c r="T6" s="33">
        <f>T7</f>
        <v>3459123900</v>
      </c>
      <c r="U6" s="23"/>
      <c r="V6" s="23"/>
    </row>
    <row r="7" spans="1:22" s="32" customFormat="1" ht="35" customHeight="1" x14ac:dyDescent="0.35">
      <c r="A7" s="25"/>
      <c r="B7" s="63"/>
      <c r="C7" s="35"/>
      <c r="D7" s="369" t="s">
        <v>166</v>
      </c>
      <c r="E7" s="369"/>
      <c r="F7" s="370"/>
      <c r="G7" s="25"/>
      <c r="H7" s="35"/>
      <c r="I7" s="35"/>
      <c r="J7" s="365" t="s">
        <v>167</v>
      </c>
      <c r="K7" s="365"/>
      <c r="L7" s="366"/>
      <c r="M7" s="141" t="s">
        <v>71</v>
      </c>
      <c r="N7" s="302">
        <v>0.27</v>
      </c>
      <c r="O7" s="153">
        <v>0.24</v>
      </c>
      <c r="P7" s="33">
        <f>P8+P12</f>
        <v>3431610200</v>
      </c>
      <c r="Q7" s="153">
        <v>0.26</v>
      </c>
      <c r="R7" s="33">
        <f>R8+R12</f>
        <v>3459123900</v>
      </c>
      <c r="S7" s="154">
        <v>0.28000000000000003</v>
      </c>
      <c r="T7" s="33">
        <f>T8+T12</f>
        <v>3459123900</v>
      </c>
      <c r="U7" s="23"/>
      <c r="V7" s="23"/>
    </row>
    <row r="8" spans="1:22" s="32" customFormat="1" ht="37" customHeight="1" x14ac:dyDescent="0.35">
      <c r="A8" s="25"/>
      <c r="B8" s="63"/>
      <c r="C8" s="35"/>
      <c r="D8" s="142"/>
      <c r="E8" s="365" t="s">
        <v>168</v>
      </c>
      <c r="F8" s="366"/>
      <c r="G8" s="25"/>
      <c r="H8" s="35"/>
      <c r="I8" s="35"/>
      <c r="J8" s="83"/>
      <c r="K8" s="365" t="s">
        <v>191</v>
      </c>
      <c r="L8" s="366"/>
      <c r="M8" s="141" t="s">
        <v>71</v>
      </c>
      <c r="N8" s="109">
        <v>3</v>
      </c>
      <c r="O8" s="109">
        <v>3</v>
      </c>
      <c r="P8" s="33">
        <f>SUM(P9:P11)</f>
        <v>645140150</v>
      </c>
      <c r="Q8" s="109">
        <v>3</v>
      </c>
      <c r="R8" s="33">
        <f>SUM(R9:R11)</f>
        <v>603123900</v>
      </c>
      <c r="S8" s="109">
        <v>3</v>
      </c>
      <c r="T8" s="33">
        <f>SUM(T9:T11)</f>
        <v>603123900</v>
      </c>
      <c r="U8" s="23"/>
      <c r="V8" s="23"/>
    </row>
    <row r="9" spans="1:22" s="32" customFormat="1" ht="80.5" x14ac:dyDescent="0.35">
      <c r="A9" s="25"/>
      <c r="B9" s="63"/>
      <c r="C9" s="35"/>
      <c r="D9" s="142"/>
      <c r="E9" s="142"/>
      <c r="F9" s="85" t="s">
        <v>169</v>
      </c>
      <c r="G9" s="25"/>
      <c r="H9" s="35"/>
      <c r="I9" s="35"/>
      <c r="J9" s="142"/>
      <c r="K9" s="83"/>
      <c r="L9" s="85" t="s">
        <v>199</v>
      </c>
      <c r="M9" s="141" t="s">
        <v>70</v>
      </c>
      <c r="N9" s="109">
        <v>1</v>
      </c>
      <c r="O9" s="109">
        <v>1</v>
      </c>
      <c r="P9" s="33">
        <v>199999800</v>
      </c>
      <c r="Q9" s="109">
        <v>1</v>
      </c>
      <c r="R9" s="33">
        <v>200000000</v>
      </c>
      <c r="S9" s="109">
        <v>1</v>
      </c>
      <c r="T9" s="33">
        <v>200000000</v>
      </c>
      <c r="U9" s="23"/>
      <c r="V9" s="23"/>
    </row>
    <row r="10" spans="1:22" s="32" customFormat="1" ht="34.5" x14ac:dyDescent="0.35">
      <c r="A10" s="25"/>
      <c r="B10" s="63"/>
      <c r="C10" s="35"/>
      <c r="D10" s="142"/>
      <c r="E10" s="142"/>
      <c r="F10" s="85" t="s">
        <v>170</v>
      </c>
      <c r="G10" s="25"/>
      <c r="H10" s="35"/>
      <c r="I10" s="35"/>
      <c r="J10" s="142"/>
      <c r="K10" s="142"/>
      <c r="L10" s="85" t="s">
        <v>141</v>
      </c>
      <c r="M10" s="141" t="s">
        <v>69</v>
      </c>
      <c r="N10" s="109">
        <v>8</v>
      </c>
      <c r="O10" s="109">
        <v>8</v>
      </c>
      <c r="P10" s="33">
        <v>20000000</v>
      </c>
      <c r="Q10" s="109">
        <v>8</v>
      </c>
      <c r="R10" s="33">
        <v>80000000</v>
      </c>
      <c r="S10" s="109">
        <v>8</v>
      </c>
      <c r="T10" s="33">
        <v>80000000</v>
      </c>
      <c r="U10" s="23"/>
      <c r="V10" s="23"/>
    </row>
    <row r="11" spans="1:22" s="32" customFormat="1" ht="57.5" x14ac:dyDescent="0.35">
      <c r="A11" s="25"/>
      <c r="B11" s="63"/>
      <c r="C11" s="35"/>
      <c r="D11" s="142"/>
      <c r="E11" s="142"/>
      <c r="F11" s="85" t="s">
        <v>171</v>
      </c>
      <c r="G11" s="25"/>
      <c r="H11" s="35"/>
      <c r="I11" s="35"/>
      <c r="J11" s="142"/>
      <c r="K11" s="142"/>
      <c r="L11" s="85" t="s">
        <v>200</v>
      </c>
      <c r="M11" s="141" t="s">
        <v>192</v>
      </c>
      <c r="N11" s="109">
        <v>8</v>
      </c>
      <c r="O11" s="109">
        <v>8</v>
      </c>
      <c r="P11" s="33">
        <v>425140350</v>
      </c>
      <c r="Q11" s="109">
        <v>8</v>
      </c>
      <c r="R11" s="33">
        <v>323123900</v>
      </c>
      <c r="S11" s="109">
        <v>8</v>
      </c>
      <c r="T11" s="33">
        <v>323123900</v>
      </c>
      <c r="U11" s="23"/>
      <c r="V11" s="23"/>
    </row>
    <row r="12" spans="1:22" s="32" customFormat="1" ht="48.5" customHeight="1" x14ac:dyDescent="0.35">
      <c r="A12" s="25"/>
      <c r="B12" s="63"/>
      <c r="C12" s="138"/>
      <c r="D12" s="142"/>
      <c r="E12" s="365" t="s">
        <v>76</v>
      </c>
      <c r="F12" s="366"/>
      <c r="G12" s="82"/>
      <c r="H12" s="142"/>
      <c r="I12" s="142"/>
      <c r="J12" s="83"/>
      <c r="K12" s="365" t="s">
        <v>130</v>
      </c>
      <c r="L12" s="366"/>
      <c r="M12" s="141" t="s">
        <v>78</v>
      </c>
      <c r="N12" s="109">
        <v>133</v>
      </c>
      <c r="O12" s="109">
        <v>133</v>
      </c>
      <c r="P12" s="33">
        <f>P13</f>
        <v>2786470050</v>
      </c>
      <c r="Q12" s="109">
        <v>133</v>
      </c>
      <c r="R12" s="33">
        <f>R13</f>
        <v>2856000000</v>
      </c>
      <c r="S12" s="109">
        <v>133</v>
      </c>
      <c r="T12" s="33">
        <f>T13</f>
        <v>2856000000</v>
      </c>
      <c r="U12" s="23"/>
      <c r="V12" s="23"/>
    </row>
    <row r="13" spans="1:22" s="32" customFormat="1" ht="34.5" customHeight="1" x14ac:dyDescent="0.35">
      <c r="A13" s="25"/>
      <c r="B13" s="63"/>
      <c r="C13" s="138"/>
      <c r="D13" s="142"/>
      <c r="E13" s="142"/>
      <c r="F13" s="85" t="s">
        <v>173</v>
      </c>
      <c r="G13" s="82"/>
      <c r="H13" s="142"/>
      <c r="I13" s="142"/>
      <c r="J13" s="142"/>
      <c r="K13" s="83"/>
      <c r="L13" s="85" t="s">
        <v>131</v>
      </c>
      <c r="M13" s="141" t="s">
        <v>70</v>
      </c>
      <c r="N13" s="109">
        <v>1</v>
      </c>
      <c r="O13" s="109">
        <v>1</v>
      </c>
      <c r="P13" s="33">
        <v>2786470050</v>
      </c>
      <c r="Q13" s="109">
        <v>1</v>
      </c>
      <c r="R13" s="33">
        <v>2856000000</v>
      </c>
      <c r="S13" s="155">
        <v>1</v>
      </c>
      <c r="T13" s="33">
        <v>2856000000</v>
      </c>
      <c r="U13" s="23"/>
      <c r="V13" s="23"/>
    </row>
    <row r="14" spans="1:22" s="32" customFormat="1" ht="38" customHeight="1" x14ac:dyDescent="0.35">
      <c r="A14" s="25"/>
      <c r="B14" s="63">
        <f>'TABEL TUSAR RENSTRA'!B7</f>
        <v>1.2</v>
      </c>
      <c r="C14" s="323" t="str">
        <f>'TABEL TUSAR RENSTRA'!C7</f>
        <v>Meningkatnya kualitas Layanan publik yang transparan dan akuntabel di Kecamatan dan Kelurahan</v>
      </c>
      <c r="D14" s="384"/>
      <c r="E14" s="384"/>
      <c r="F14" s="385"/>
      <c r="G14" s="25"/>
      <c r="H14" s="35">
        <f>'TABEL TUSAR RENSTRA'!E7</f>
        <v>1.2</v>
      </c>
      <c r="I14" s="323" t="str">
        <f>'TABEL TUSAR RENSTRA'!F7</f>
        <v>Nilai Survey Kepuasan Masyarakat</v>
      </c>
      <c r="J14" s="384"/>
      <c r="K14" s="384"/>
      <c r="L14" s="385"/>
      <c r="M14" s="141" t="str">
        <f>'TABEL TUSAR RENSTRA'!G7</f>
        <v>IKM</v>
      </c>
      <c r="N14" s="153">
        <v>0.97899999999999998</v>
      </c>
      <c r="O14" s="196">
        <f>'TABEL TUSAR RENSTRA'!I7</f>
        <v>0.97850000000000004</v>
      </c>
      <c r="P14" s="33">
        <f>P15+P22+P25</f>
        <v>4551938302</v>
      </c>
      <c r="Q14" s="196">
        <f>'TABEL TUSAR RENSTRA'!J7</f>
        <v>0.97799999999999998</v>
      </c>
      <c r="R14" s="33">
        <f>R15+R22+R25</f>
        <v>4842080000</v>
      </c>
      <c r="S14" s="196">
        <f>'TABEL TUSAR RENSTRA'!K7</f>
        <v>0.98</v>
      </c>
      <c r="T14" s="33">
        <f>T15+T22+T25</f>
        <v>4842080000</v>
      </c>
      <c r="U14" s="23"/>
      <c r="V14" s="23"/>
    </row>
    <row r="15" spans="1:22" s="32" customFormat="1" ht="26.5" customHeight="1" x14ac:dyDescent="0.35">
      <c r="A15" s="25"/>
      <c r="B15" s="63"/>
      <c r="C15" s="35"/>
      <c r="D15" s="369" t="s">
        <v>174</v>
      </c>
      <c r="E15" s="369"/>
      <c r="F15" s="370"/>
      <c r="G15" s="25"/>
      <c r="H15" s="35"/>
      <c r="I15" s="35"/>
      <c r="J15" s="365" t="s">
        <v>135</v>
      </c>
      <c r="K15" s="365"/>
      <c r="L15" s="366"/>
      <c r="M15" s="141" t="s">
        <v>71</v>
      </c>
      <c r="N15" s="109">
        <v>100</v>
      </c>
      <c r="O15" s="156">
        <v>0.9</v>
      </c>
      <c r="P15" s="33">
        <f>P16+P18+P20</f>
        <v>4520738302</v>
      </c>
      <c r="Q15" s="156">
        <v>0.9</v>
      </c>
      <c r="R15" s="33">
        <f>R16+R18+R20</f>
        <v>4762080000</v>
      </c>
      <c r="S15" s="156">
        <v>0.9</v>
      </c>
      <c r="T15" s="33">
        <f>T16+T18+T20</f>
        <v>4762080000</v>
      </c>
      <c r="U15" s="23"/>
      <c r="V15" s="23"/>
    </row>
    <row r="16" spans="1:22" s="32" customFormat="1" ht="38.5" customHeight="1" x14ac:dyDescent="0.35">
      <c r="A16" s="25"/>
      <c r="B16" s="63"/>
      <c r="C16" s="223"/>
      <c r="D16" s="225"/>
      <c r="E16" s="365" t="s">
        <v>228</v>
      </c>
      <c r="F16" s="366"/>
      <c r="G16" s="25"/>
      <c r="H16" s="223"/>
      <c r="I16" s="223"/>
      <c r="J16" s="83"/>
      <c r="K16" s="365" t="s">
        <v>142</v>
      </c>
      <c r="L16" s="366"/>
      <c r="M16" s="224" t="s">
        <v>71</v>
      </c>
      <c r="N16" s="109">
        <v>90</v>
      </c>
      <c r="O16" s="109">
        <v>9</v>
      </c>
      <c r="P16" s="33">
        <f>P17</f>
        <v>250000000</v>
      </c>
      <c r="Q16" s="109">
        <v>9</v>
      </c>
      <c r="R16" s="33">
        <v>1281040000</v>
      </c>
      <c r="S16" s="109">
        <v>9</v>
      </c>
      <c r="T16" s="33">
        <v>1281040000</v>
      </c>
      <c r="U16" s="23"/>
      <c r="V16" s="23"/>
    </row>
    <row r="17" spans="1:22" s="32" customFormat="1" ht="46" x14ac:dyDescent="0.35">
      <c r="A17" s="25"/>
      <c r="B17" s="63"/>
      <c r="C17" s="223"/>
      <c r="D17" s="225"/>
      <c r="E17" s="225"/>
      <c r="F17" s="85" t="s">
        <v>229</v>
      </c>
      <c r="G17" s="25"/>
      <c r="H17" s="223"/>
      <c r="I17" s="223"/>
      <c r="J17" s="225"/>
      <c r="K17" s="83"/>
      <c r="L17" s="85" t="s">
        <v>230</v>
      </c>
      <c r="M17" s="224" t="s">
        <v>90</v>
      </c>
      <c r="N17" s="109">
        <v>680</v>
      </c>
      <c r="O17" s="109">
        <v>9</v>
      </c>
      <c r="P17" s="33">
        <v>250000000</v>
      </c>
      <c r="Q17" s="109">
        <v>9</v>
      </c>
      <c r="R17" s="33">
        <v>250000000</v>
      </c>
      <c r="S17" s="109">
        <v>9</v>
      </c>
      <c r="T17" s="33">
        <v>250000000</v>
      </c>
      <c r="U17" s="23"/>
      <c r="V17" s="23"/>
    </row>
    <row r="18" spans="1:22" s="32" customFormat="1" ht="38.5" customHeight="1" x14ac:dyDescent="0.35">
      <c r="A18" s="25"/>
      <c r="B18" s="63"/>
      <c r="C18" s="35"/>
      <c r="D18" s="142"/>
      <c r="E18" s="365" t="s">
        <v>136</v>
      </c>
      <c r="F18" s="366"/>
      <c r="G18" s="25"/>
      <c r="H18" s="35"/>
      <c r="I18" s="35"/>
      <c r="J18" s="83"/>
      <c r="K18" s="365" t="s">
        <v>142</v>
      </c>
      <c r="L18" s="366"/>
      <c r="M18" s="141" t="s">
        <v>71</v>
      </c>
      <c r="N18" s="109">
        <v>1</v>
      </c>
      <c r="O18" s="109">
        <v>9</v>
      </c>
      <c r="P18" s="33">
        <f>P19</f>
        <v>1601268400</v>
      </c>
      <c r="Q18" s="109">
        <v>9</v>
      </c>
      <c r="R18" s="33">
        <f>R19</f>
        <v>1281040000</v>
      </c>
      <c r="S18" s="109">
        <v>9</v>
      </c>
      <c r="T18" s="33">
        <f>T19</f>
        <v>1281040000</v>
      </c>
      <c r="U18" s="23"/>
      <c r="V18" s="23"/>
    </row>
    <row r="19" spans="1:22" s="32" customFormat="1" ht="92" x14ac:dyDescent="0.35">
      <c r="A19" s="25"/>
      <c r="B19" s="63"/>
      <c r="C19" s="35"/>
      <c r="D19" s="142"/>
      <c r="E19" s="142"/>
      <c r="F19" s="85" t="s">
        <v>175</v>
      </c>
      <c r="G19" s="25"/>
      <c r="H19" s="35"/>
      <c r="I19" s="35"/>
      <c r="J19" s="142"/>
      <c r="K19" s="83"/>
      <c r="L19" s="85" t="s">
        <v>143</v>
      </c>
      <c r="M19" s="141" t="s">
        <v>90</v>
      </c>
      <c r="N19" s="109">
        <v>9</v>
      </c>
      <c r="O19" s="109">
        <v>680</v>
      </c>
      <c r="P19" s="33">
        <v>1601268400</v>
      </c>
      <c r="Q19" s="109">
        <v>680</v>
      </c>
      <c r="R19" s="33">
        <v>1281040000</v>
      </c>
      <c r="S19" s="109">
        <v>680</v>
      </c>
      <c r="T19" s="33">
        <v>1281040000</v>
      </c>
      <c r="U19" s="23"/>
      <c r="V19" s="23"/>
    </row>
    <row r="20" spans="1:22" s="32" customFormat="1" ht="36.5" customHeight="1" x14ac:dyDescent="0.35">
      <c r="A20" s="25"/>
      <c r="B20" s="63"/>
      <c r="C20" s="35"/>
      <c r="D20" s="142"/>
      <c r="E20" s="365" t="s">
        <v>144</v>
      </c>
      <c r="F20" s="366"/>
      <c r="G20" s="25"/>
      <c r="H20" s="35"/>
      <c r="I20" s="35"/>
      <c r="J20" s="83"/>
      <c r="K20" s="365" t="s">
        <v>147</v>
      </c>
      <c r="L20" s="366"/>
      <c r="M20" s="141" t="s">
        <v>71</v>
      </c>
      <c r="N20" s="109">
        <v>6</v>
      </c>
      <c r="O20" s="109">
        <v>6</v>
      </c>
      <c r="P20" s="33">
        <f>P21</f>
        <v>2669469902</v>
      </c>
      <c r="Q20" s="109">
        <v>6</v>
      </c>
      <c r="R20" s="33">
        <f>R21</f>
        <v>2200000000</v>
      </c>
      <c r="S20" s="109">
        <v>6</v>
      </c>
      <c r="T20" s="33">
        <f>T21</f>
        <v>2200000000</v>
      </c>
      <c r="U20" s="23"/>
      <c r="V20" s="23"/>
    </row>
    <row r="21" spans="1:22" s="32" customFormat="1" ht="85.5" customHeight="1" x14ac:dyDescent="0.35">
      <c r="A21" s="25"/>
      <c r="B21" s="63"/>
      <c r="C21" s="35"/>
      <c r="D21" s="142"/>
      <c r="E21" s="142"/>
      <c r="F21" s="85" t="s">
        <v>176</v>
      </c>
      <c r="G21" s="25"/>
      <c r="H21" s="35"/>
      <c r="I21" s="35"/>
      <c r="J21" s="142"/>
      <c r="K21" s="83"/>
      <c r="L21" s="85" t="s">
        <v>146</v>
      </c>
      <c r="M21" s="141" t="s">
        <v>193</v>
      </c>
      <c r="N21" s="109">
        <v>8</v>
      </c>
      <c r="O21" s="109">
        <v>8</v>
      </c>
      <c r="P21" s="33">
        <v>2669469902</v>
      </c>
      <c r="Q21" s="109">
        <v>8</v>
      </c>
      <c r="R21" s="33">
        <v>2200000000</v>
      </c>
      <c r="S21" s="109">
        <v>8</v>
      </c>
      <c r="T21" s="33">
        <v>2200000000</v>
      </c>
      <c r="U21" s="23"/>
      <c r="V21" s="23"/>
    </row>
    <row r="22" spans="1:22" s="32" customFormat="1" ht="35" customHeight="1" x14ac:dyDescent="0.35">
      <c r="A22" s="25"/>
      <c r="B22" s="63"/>
      <c r="C22" s="35"/>
      <c r="D22" s="369" t="s">
        <v>177</v>
      </c>
      <c r="E22" s="369"/>
      <c r="F22" s="370"/>
      <c r="G22" s="25"/>
      <c r="H22" s="35"/>
      <c r="I22" s="35"/>
      <c r="J22" s="365" t="s">
        <v>149</v>
      </c>
      <c r="K22" s="365"/>
      <c r="L22" s="366"/>
      <c r="M22" s="141" t="s">
        <v>89</v>
      </c>
      <c r="N22" s="109">
        <v>9</v>
      </c>
      <c r="O22" s="109">
        <v>10</v>
      </c>
      <c r="P22" s="33">
        <f>P23</f>
        <v>20200000</v>
      </c>
      <c r="Q22" s="109">
        <v>10</v>
      </c>
      <c r="R22" s="33">
        <f>R23</f>
        <v>30000000</v>
      </c>
      <c r="S22" s="109">
        <v>10</v>
      </c>
      <c r="T22" s="33">
        <f>T23</f>
        <v>30000000</v>
      </c>
      <c r="U22" s="23"/>
      <c r="V22" s="23"/>
    </row>
    <row r="23" spans="1:22" s="4" customFormat="1" ht="36" customHeight="1" x14ac:dyDescent="0.25">
      <c r="A23" s="157"/>
      <c r="B23" s="158"/>
      <c r="C23" s="117"/>
      <c r="D23" s="142"/>
      <c r="E23" s="365" t="s">
        <v>150</v>
      </c>
      <c r="F23" s="366"/>
      <c r="G23" s="117"/>
      <c r="H23" s="117"/>
      <c r="I23" s="117"/>
      <c r="J23" s="83"/>
      <c r="K23" s="365" t="s">
        <v>151</v>
      </c>
      <c r="L23" s="366"/>
      <c r="M23" s="141" t="s">
        <v>194</v>
      </c>
      <c r="N23" s="109">
        <v>1</v>
      </c>
      <c r="O23" s="26">
        <v>1</v>
      </c>
      <c r="P23" s="33">
        <f>P24</f>
        <v>20200000</v>
      </c>
      <c r="Q23" s="26">
        <v>1</v>
      </c>
      <c r="R23" s="33">
        <f>R24</f>
        <v>30000000</v>
      </c>
      <c r="S23" s="26">
        <v>1</v>
      </c>
      <c r="T23" s="33">
        <f>T24</f>
        <v>30000000</v>
      </c>
      <c r="U23" s="23"/>
      <c r="V23" s="23"/>
    </row>
    <row r="24" spans="1:22" s="4" customFormat="1" ht="92" x14ac:dyDescent="0.25">
      <c r="A24" s="157"/>
      <c r="B24" s="158"/>
      <c r="C24" s="117"/>
      <c r="D24" s="142"/>
      <c r="E24" s="142"/>
      <c r="F24" s="85" t="s">
        <v>178</v>
      </c>
      <c r="G24" s="117"/>
      <c r="H24" s="117"/>
      <c r="I24" s="117"/>
      <c r="J24" s="142"/>
      <c r="K24" s="83"/>
      <c r="L24" s="85" t="s">
        <v>197</v>
      </c>
      <c r="M24" s="141" t="s">
        <v>89</v>
      </c>
      <c r="N24" s="109">
        <v>12</v>
      </c>
      <c r="O24" s="26">
        <v>12</v>
      </c>
      <c r="P24" s="33">
        <v>20200000</v>
      </c>
      <c r="Q24" s="26">
        <v>12</v>
      </c>
      <c r="R24" s="33">
        <v>30000000</v>
      </c>
      <c r="S24" s="26">
        <v>12</v>
      </c>
      <c r="T24" s="33">
        <v>30000000</v>
      </c>
      <c r="U24" s="23"/>
      <c r="V24" s="23"/>
    </row>
    <row r="25" spans="1:22" s="4" customFormat="1" ht="35" customHeight="1" x14ac:dyDescent="0.25">
      <c r="A25" s="157"/>
      <c r="B25" s="158"/>
      <c r="C25" s="117"/>
      <c r="D25" s="369" t="s">
        <v>179</v>
      </c>
      <c r="E25" s="369"/>
      <c r="F25" s="370"/>
      <c r="G25" s="117"/>
      <c r="H25" s="117"/>
      <c r="I25" s="117"/>
      <c r="J25" s="365" t="s">
        <v>153</v>
      </c>
      <c r="K25" s="365"/>
      <c r="L25" s="366"/>
      <c r="M25" s="141" t="s">
        <v>71</v>
      </c>
      <c r="N25" s="109">
        <v>100</v>
      </c>
      <c r="O25" s="26">
        <v>100</v>
      </c>
      <c r="P25" s="33">
        <f>P26</f>
        <v>11000000</v>
      </c>
      <c r="Q25" s="26">
        <v>100</v>
      </c>
      <c r="R25" s="33">
        <f>R26</f>
        <v>50000000</v>
      </c>
      <c r="S25" s="26">
        <v>100</v>
      </c>
      <c r="T25" s="33">
        <f>T26</f>
        <v>50000000</v>
      </c>
      <c r="U25" s="23"/>
      <c r="V25" s="23"/>
    </row>
    <row r="26" spans="1:22" s="4" customFormat="1" ht="37.5" customHeight="1" x14ac:dyDescent="0.25">
      <c r="A26" s="157"/>
      <c r="B26" s="158"/>
      <c r="C26" s="117"/>
      <c r="D26" s="142"/>
      <c r="E26" s="365" t="s">
        <v>154</v>
      </c>
      <c r="F26" s="366"/>
      <c r="G26" s="117"/>
      <c r="H26" s="117"/>
      <c r="I26" s="117"/>
      <c r="J26" s="83"/>
      <c r="K26" s="365" t="s">
        <v>155</v>
      </c>
      <c r="L26" s="366"/>
      <c r="M26" s="141" t="s">
        <v>194</v>
      </c>
      <c r="N26" s="109">
        <v>2</v>
      </c>
      <c r="O26" s="26">
        <v>2</v>
      </c>
      <c r="P26" s="33">
        <f>P27+P28</f>
        <v>11000000</v>
      </c>
      <c r="Q26" s="26">
        <v>2</v>
      </c>
      <c r="R26" s="33">
        <f>R27+R28</f>
        <v>50000000</v>
      </c>
      <c r="S26" s="26">
        <v>2</v>
      </c>
      <c r="T26" s="33">
        <f>T27+T28</f>
        <v>50000000</v>
      </c>
      <c r="U26" s="23"/>
      <c r="V26" s="23"/>
    </row>
    <row r="27" spans="1:22" s="4" customFormat="1" ht="103.5" x14ac:dyDescent="0.25">
      <c r="A27" s="157"/>
      <c r="B27" s="158"/>
      <c r="C27" s="117"/>
      <c r="D27" s="142"/>
      <c r="E27" s="142"/>
      <c r="F27" s="85" t="s">
        <v>180</v>
      </c>
      <c r="G27" s="117"/>
      <c r="H27" s="117"/>
      <c r="I27" s="117"/>
      <c r="J27" s="142"/>
      <c r="K27" s="83"/>
      <c r="L27" s="85" t="s">
        <v>181</v>
      </c>
      <c r="M27" s="141" t="s">
        <v>109</v>
      </c>
      <c r="N27" s="109">
        <v>200</v>
      </c>
      <c r="O27" s="26">
        <v>200</v>
      </c>
      <c r="P27" s="33">
        <v>1000000</v>
      </c>
      <c r="Q27" s="26">
        <v>200</v>
      </c>
      <c r="R27" s="33">
        <v>40000000</v>
      </c>
      <c r="S27" s="26">
        <v>200</v>
      </c>
      <c r="T27" s="33">
        <v>40000000</v>
      </c>
      <c r="U27" s="23"/>
      <c r="V27" s="23"/>
    </row>
    <row r="28" spans="1:22" s="4" customFormat="1" ht="34.5" x14ac:dyDescent="0.25">
      <c r="A28" s="157"/>
      <c r="B28" s="158"/>
      <c r="C28" s="117"/>
      <c r="D28" s="142"/>
      <c r="E28" s="142"/>
      <c r="F28" s="85" t="s">
        <v>182</v>
      </c>
      <c r="G28" s="117"/>
      <c r="H28" s="117"/>
      <c r="I28" s="117"/>
      <c r="J28" s="142"/>
      <c r="K28" s="142"/>
      <c r="L28" s="85" t="s">
        <v>198</v>
      </c>
      <c r="M28" s="141" t="s">
        <v>90</v>
      </c>
      <c r="N28" s="109">
        <v>4</v>
      </c>
      <c r="O28" s="26">
        <v>4</v>
      </c>
      <c r="P28" s="33">
        <v>10000000</v>
      </c>
      <c r="Q28" s="26">
        <v>4</v>
      </c>
      <c r="R28" s="33">
        <v>10000000</v>
      </c>
      <c r="S28" s="26">
        <v>4</v>
      </c>
      <c r="T28" s="33">
        <v>10000000</v>
      </c>
      <c r="U28" s="23"/>
      <c r="V28" s="23"/>
    </row>
    <row r="29" spans="1:22" s="4" customFormat="1" ht="11.5" x14ac:dyDescent="0.25">
      <c r="B29" s="64"/>
      <c r="C29" s="15"/>
      <c r="D29" s="15"/>
      <c r="E29" s="15"/>
      <c r="F29" s="16"/>
      <c r="G29" s="15"/>
      <c r="H29" s="15"/>
      <c r="I29" s="15"/>
      <c r="J29" s="15"/>
      <c r="K29" s="15"/>
      <c r="L29" s="16"/>
      <c r="M29" s="110"/>
      <c r="N29" s="110"/>
    </row>
    <row r="30" spans="1:22" s="4" customFormat="1" ht="11.5" x14ac:dyDescent="0.25">
      <c r="B30" s="64"/>
      <c r="C30" s="15"/>
      <c r="D30" s="15"/>
      <c r="E30" s="15"/>
      <c r="F30" s="16"/>
      <c r="G30" s="15"/>
      <c r="H30" s="15"/>
      <c r="I30" s="15"/>
      <c r="J30" s="15"/>
      <c r="K30" s="15"/>
      <c r="L30" s="16"/>
      <c r="M30" s="110"/>
      <c r="N30" s="110"/>
    </row>
    <row r="31" spans="1:22" s="4" customFormat="1" ht="11.5" x14ac:dyDescent="0.25">
      <c r="B31" s="64"/>
      <c r="C31" s="15"/>
      <c r="D31" s="15"/>
      <c r="E31" s="15"/>
      <c r="F31" s="16"/>
      <c r="G31" s="15"/>
      <c r="H31" s="15"/>
      <c r="I31" s="15"/>
      <c r="J31" s="15"/>
      <c r="K31" s="15"/>
      <c r="L31" s="16"/>
      <c r="M31" s="110"/>
      <c r="N31" s="110"/>
    </row>
    <row r="32" spans="1:22" s="4" customFormat="1" ht="14.5" customHeight="1" x14ac:dyDescent="0.25">
      <c r="B32" s="65"/>
      <c r="M32" s="134"/>
      <c r="N32" s="286"/>
      <c r="U32" s="387" t="s">
        <v>219</v>
      </c>
      <c r="V32" s="387"/>
    </row>
    <row r="33" spans="1:22" s="4" customFormat="1" ht="14.5" customHeight="1" x14ac:dyDescent="0.25">
      <c r="B33" s="65"/>
      <c r="M33" s="134"/>
      <c r="N33" s="286"/>
      <c r="U33" s="388" t="s">
        <v>59</v>
      </c>
      <c r="V33" s="388"/>
    </row>
    <row r="34" spans="1:22" s="4" customFormat="1" ht="11.5" x14ac:dyDescent="0.25">
      <c r="B34" s="65"/>
      <c r="M34" s="134"/>
      <c r="N34" s="286"/>
      <c r="U34" s="41"/>
      <c r="V34" s="41"/>
    </row>
    <row r="35" spans="1:22" s="4" customFormat="1" ht="11.5" x14ac:dyDescent="0.25">
      <c r="B35" s="65"/>
      <c r="M35" s="134"/>
      <c r="N35" s="286"/>
      <c r="U35" s="41"/>
      <c r="V35" s="41"/>
    </row>
    <row r="36" spans="1:22" s="4" customFormat="1" ht="11.5" x14ac:dyDescent="0.25">
      <c r="B36" s="65"/>
      <c r="M36" s="134"/>
      <c r="N36" s="286"/>
      <c r="U36" s="41"/>
      <c r="V36" s="41"/>
    </row>
    <row r="37" spans="1:22" s="4" customFormat="1" ht="11.5" x14ac:dyDescent="0.25">
      <c r="B37" s="65"/>
      <c r="M37" s="134"/>
      <c r="N37" s="286"/>
      <c r="U37" s="41"/>
      <c r="V37" s="41"/>
    </row>
    <row r="38" spans="1:22" s="4" customFormat="1" ht="11.5" x14ac:dyDescent="0.25">
      <c r="A38" s="391" t="s">
        <v>57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297"/>
      <c r="O38" s="18"/>
      <c r="P38" s="18"/>
      <c r="Q38" s="18"/>
      <c r="U38" s="389" t="s">
        <v>121</v>
      </c>
      <c r="V38" s="389"/>
    </row>
    <row r="39" spans="1:22" s="7" customFormat="1" ht="14.5" customHeight="1" x14ac:dyDescent="0.35">
      <c r="A39" s="379" t="s">
        <v>0</v>
      </c>
      <c r="B39" s="381"/>
      <c r="C39" s="379" t="s">
        <v>6</v>
      </c>
      <c r="D39" s="380"/>
      <c r="E39" s="380"/>
      <c r="F39" s="381"/>
      <c r="G39" s="379" t="s">
        <v>4</v>
      </c>
      <c r="H39" s="380"/>
      <c r="I39" s="380"/>
      <c r="J39" s="380"/>
      <c r="K39" s="380"/>
      <c r="L39" s="381"/>
      <c r="M39" s="93" t="s">
        <v>5</v>
      </c>
      <c r="N39" s="298"/>
      <c r="O39" s="18"/>
      <c r="P39" s="18"/>
      <c r="Q39" s="18"/>
      <c r="U39" s="390" t="s">
        <v>122</v>
      </c>
      <c r="V39" s="390"/>
    </row>
    <row r="40" spans="1:22" s="5" customFormat="1" ht="22" customHeight="1" x14ac:dyDescent="0.35">
      <c r="A40" s="375">
        <v>1</v>
      </c>
      <c r="B40" s="376"/>
      <c r="C40" s="378" t="s">
        <v>184</v>
      </c>
      <c r="D40" s="365"/>
      <c r="E40" s="365"/>
      <c r="F40" s="366"/>
      <c r="G40" s="375" t="s">
        <v>115</v>
      </c>
      <c r="H40" s="377"/>
      <c r="I40" s="377"/>
      <c r="J40" s="377"/>
      <c r="K40" s="377"/>
      <c r="L40" s="376"/>
      <c r="M40" s="92"/>
      <c r="N40" s="299"/>
      <c r="O40" s="20"/>
      <c r="P40" s="20"/>
      <c r="Q40" s="20"/>
    </row>
    <row r="41" spans="1:22" s="5" customFormat="1" ht="22" customHeight="1" x14ac:dyDescent="0.35">
      <c r="A41" s="375">
        <v>2</v>
      </c>
      <c r="B41" s="376"/>
      <c r="C41" s="378" t="s">
        <v>185</v>
      </c>
      <c r="D41" s="365"/>
      <c r="E41" s="365"/>
      <c r="F41" s="366"/>
      <c r="G41" s="375" t="s">
        <v>116</v>
      </c>
      <c r="H41" s="377"/>
      <c r="I41" s="377"/>
      <c r="J41" s="377"/>
      <c r="K41" s="377"/>
      <c r="L41" s="376"/>
      <c r="M41" s="92"/>
      <c r="N41" s="299"/>
      <c r="O41" s="20"/>
      <c r="P41" s="20"/>
      <c r="Q41" s="20"/>
    </row>
    <row r="42" spans="1:22" s="5" customFormat="1" ht="22" customHeight="1" x14ac:dyDescent="0.35">
      <c r="A42" s="375">
        <v>3</v>
      </c>
      <c r="B42" s="376"/>
      <c r="C42" s="378" t="s">
        <v>186</v>
      </c>
      <c r="D42" s="365"/>
      <c r="E42" s="365"/>
      <c r="F42" s="366"/>
      <c r="G42" s="375" t="s">
        <v>117</v>
      </c>
      <c r="H42" s="377"/>
      <c r="I42" s="377"/>
      <c r="J42" s="377"/>
      <c r="K42" s="377"/>
      <c r="L42" s="376"/>
      <c r="M42" s="92"/>
      <c r="N42" s="299"/>
      <c r="O42" s="20"/>
      <c r="P42" s="20"/>
      <c r="Q42" s="20"/>
    </row>
    <row r="43" spans="1:22" s="5" customFormat="1" ht="11" customHeight="1" x14ac:dyDescent="0.35">
      <c r="A43" s="375">
        <v>4</v>
      </c>
      <c r="B43" s="376"/>
      <c r="C43" s="378" t="s">
        <v>187</v>
      </c>
      <c r="D43" s="365"/>
      <c r="E43" s="365"/>
      <c r="F43" s="366"/>
      <c r="G43" s="375" t="s">
        <v>189</v>
      </c>
      <c r="H43" s="377"/>
      <c r="I43" s="377"/>
      <c r="J43" s="377"/>
      <c r="K43" s="377"/>
      <c r="L43" s="376"/>
      <c r="M43" s="92"/>
      <c r="N43" s="299"/>
      <c r="O43" s="20"/>
      <c r="P43" s="20"/>
      <c r="Q43" s="20"/>
    </row>
    <row r="44" spans="1:22" s="4" customFormat="1" x14ac:dyDescent="0.35">
      <c r="A44" s="375">
        <v>5</v>
      </c>
      <c r="B44" s="376"/>
      <c r="C44" s="378" t="s">
        <v>188</v>
      </c>
      <c r="D44" s="365"/>
      <c r="E44" s="365"/>
      <c r="F44" s="366"/>
      <c r="G44" s="375" t="s">
        <v>119</v>
      </c>
      <c r="H44" s="377"/>
      <c r="I44" s="377"/>
      <c r="J44" s="377"/>
      <c r="K44" s="377"/>
      <c r="L44" s="376"/>
      <c r="M44" s="92"/>
      <c r="N44" s="300"/>
    </row>
    <row r="45" spans="1:22" s="4" customFormat="1" ht="11.5" x14ac:dyDescent="0.25">
      <c r="B45" s="65"/>
      <c r="M45" s="134"/>
      <c r="N45" s="286"/>
    </row>
    <row r="46" spans="1:22" s="4" customFormat="1" ht="11.5" x14ac:dyDescent="0.25">
      <c r="B46" s="65"/>
      <c r="M46" s="134"/>
      <c r="N46" s="286"/>
    </row>
    <row r="47" spans="1:22" s="4" customFormat="1" ht="11.5" x14ac:dyDescent="0.25">
      <c r="B47" s="65"/>
      <c r="M47" s="134"/>
      <c r="N47" s="286"/>
    </row>
    <row r="48" spans="1:22" s="4" customFormat="1" ht="11.5" x14ac:dyDescent="0.25">
      <c r="B48" s="65"/>
      <c r="M48" s="134"/>
      <c r="N48" s="286"/>
    </row>
    <row r="49" spans="2:14" s="4" customFormat="1" ht="11.5" x14ac:dyDescent="0.25">
      <c r="B49" s="65"/>
      <c r="M49" s="134"/>
      <c r="N49" s="286"/>
    </row>
    <row r="50" spans="2:14" s="4" customFormat="1" ht="11.5" x14ac:dyDescent="0.25">
      <c r="B50" s="65"/>
      <c r="M50" s="134"/>
      <c r="N50" s="286"/>
    </row>
    <row r="51" spans="2:14" s="4" customFormat="1" ht="11.5" x14ac:dyDescent="0.25">
      <c r="B51" s="65"/>
      <c r="M51" s="134"/>
      <c r="N51" s="286"/>
    </row>
    <row r="52" spans="2:14" s="4" customFormat="1" ht="11.5" x14ac:dyDescent="0.25">
      <c r="B52" s="65"/>
      <c r="M52" s="134"/>
      <c r="N52" s="286"/>
    </row>
    <row r="53" spans="2:14" s="4" customFormat="1" ht="11.5" x14ac:dyDescent="0.25">
      <c r="B53" s="65"/>
      <c r="M53" s="134"/>
      <c r="N53" s="286"/>
    </row>
    <row r="54" spans="2:14" s="4" customFormat="1" ht="11.5" x14ac:dyDescent="0.25">
      <c r="B54" s="65"/>
      <c r="M54" s="134"/>
      <c r="N54" s="286"/>
    </row>
    <row r="55" spans="2:14" s="4" customFormat="1" ht="11.5" x14ac:dyDescent="0.25">
      <c r="B55" s="65"/>
      <c r="M55" s="134"/>
      <c r="N55" s="286"/>
    </row>
    <row r="56" spans="2:14" s="4" customFormat="1" ht="11.5" x14ac:dyDescent="0.25">
      <c r="B56" s="65"/>
      <c r="M56" s="134"/>
      <c r="N56" s="286"/>
    </row>
    <row r="57" spans="2:14" s="4" customFormat="1" ht="11.5" x14ac:dyDescent="0.25">
      <c r="B57" s="65"/>
      <c r="M57" s="134"/>
      <c r="N57" s="286"/>
    </row>
    <row r="58" spans="2:14" s="4" customFormat="1" ht="11.5" x14ac:dyDescent="0.25">
      <c r="B58" s="65"/>
      <c r="M58" s="134"/>
      <c r="N58" s="286"/>
    </row>
    <row r="59" spans="2:14" s="4" customFormat="1" ht="11.5" x14ac:dyDescent="0.25">
      <c r="B59" s="65"/>
      <c r="M59" s="134"/>
      <c r="N59" s="286"/>
    </row>
    <row r="60" spans="2:14" s="4" customFormat="1" ht="11.5" x14ac:dyDescent="0.25">
      <c r="B60" s="65"/>
      <c r="M60" s="134"/>
      <c r="N60" s="286"/>
    </row>
    <row r="61" spans="2:14" s="4" customFormat="1" ht="11.5" x14ac:dyDescent="0.25">
      <c r="B61" s="65"/>
      <c r="M61" s="134"/>
      <c r="N61" s="286"/>
    </row>
    <row r="62" spans="2:14" s="4" customFormat="1" ht="11.5" x14ac:dyDescent="0.25">
      <c r="B62" s="65"/>
      <c r="M62" s="134"/>
      <c r="N62" s="286"/>
    </row>
    <row r="63" spans="2:14" s="4" customFormat="1" ht="11.5" x14ac:dyDescent="0.25">
      <c r="B63" s="65"/>
      <c r="M63" s="134"/>
      <c r="N63" s="286"/>
    </row>
  </sheetData>
  <mergeCells count="61">
    <mergeCell ref="A44:B44"/>
    <mergeCell ref="G44:L44"/>
    <mergeCell ref="K20:L20"/>
    <mergeCell ref="J22:L22"/>
    <mergeCell ref="K23:L23"/>
    <mergeCell ref="J25:L25"/>
    <mergeCell ref="K26:L26"/>
    <mergeCell ref="G42:L42"/>
    <mergeCell ref="G43:L43"/>
    <mergeCell ref="A42:B42"/>
    <mergeCell ref="A43:B43"/>
    <mergeCell ref="A41:B41"/>
    <mergeCell ref="C41:F41"/>
    <mergeCell ref="G41:L41"/>
    <mergeCell ref="C44:F44"/>
    <mergeCell ref="C42:F42"/>
    <mergeCell ref="U32:V32"/>
    <mergeCell ref="U33:V33"/>
    <mergeCell ref="U38:V38"/>
    <mergeCell ref="U39:V39"/>
    <mergeCell ref="G40:L40"/>
    <mergeCell ref="A38:M38"/>
    <mergeCell ref="G39:L39"/>
    <mergeCell ref="A39:B39"/>
    <mergeCell ref="A40:B40"/>
    <mergeCell ref="C39:F39"/>
    <mergeCell ref="C40:F40"/>
    <mergeCell ref="C43:F43"/>
    <mergeCell ref="D25:F25"/>
    <mergeCell ref="E26:F26"/>
    <mergeCell ref="C14:F14"/>
    <mergeCell ref="I14:L14"/>
    <mergeCell ref="D15:F15"/>
    <mergeCell ref="J15:L15"/>
    <mergeCell ref="E16:F16"/>
    <mergeCell ref="K16:L16"/>
    <mergeCell ref="E20:F20"/>
    <mergeCell ref="D22:F22"/>
    <mergeCell ref="E23:F23"/>
    <mergeCell ref="E18:F18"/>
    <mergeCell ref="K18:L18"/>
    <mergeCell ref="E12:F12"/>
    <mergeCell ref="K12:L12"/>
    <mergeCell ref="E8:F8"/>
    <mergeCell ref="K8:L8"/>
    <mergeCell ref="Q3:R3"/>
    <mergeCell ref="B5:F5"/>
    <mergeCell ref="H5:L5"/>
    <mergeCell ref="C6:F6"/>
    <mergeCell ref="I6:L6"/>
    <mergeCell ref="D7:F7"/>
    <mergeCell ref="J7:L7"/>
    <mergeCell ref="A3:F4"/>
    <mergeCell ref="G3:L4"/>
    <mergeCell ref="N3:N4"/>
    <mergeCell ref="M3:M4"/>
    <mergeCell ref="A1:V1"/>
    <mergeCell ref="O3:P3"/>
    <mergeCell ref="V3:V4"/>
    <mergeCell ref="U3:U4"/>
    <mergeCell ref="S3:T3"/>
  </mergeCells>
  <printOptions horizontalCentered="1"/>
  <pageMargins left="0.39370078740157483" right="0.39370078740157483" top="0.59055118110236227" bottom="0.39370078740157483" header="0" footer="0"/>
  <pageSetup paperSize="9" scale="90" orientation="landscape" horizontalDpi="4294967293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H5" sqref="H5"/>
    </sheetView>
  </sheetViews>
  <sheetFormatPr defaultRowHeight="14.5" x14ac:dyDescent="0.35"/>
  <cols>
    <col min="1" max="2" width="2.6328125" customWidth="1"/>
    <col min="3" max="3" width="20.6328125" customWidth="1"/>
    <col min="4" max="5" width="2.6328125" customWidth="1"/>
    <col min="6" max="6" width="14.1796875" customWidth="1"/>
    <col min="7" max="7" width="13.6328125" customWidth="1"/>
    <col min="8" max="9" width="8.36328125" style="14" customWidth="1"/>
    <col min="10" max="11" width="9.54296875" style="14" customWidth="1"/>
    <col min="12" max="13" width="23.1796875" customWidth="1"/>
  </cols>
  <sheetData>
    <row r="1" spans="1:14" s="3" customFormat="1" ht="15.5" x14ac:dyDescent="0.35">
      <c r="A1" s="331" t="s">
        <v>254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3" spans="1:14" ht="21" customHeight="1" x14ac:dyDescent="0.35">
      <c r="A3" s="315" t="s">
        <v>14</v>
      </c>
      <c r="B3" s="315"/>
      <c r="C3" s="315"/>
      <c r="D3" s="315" t="s">
        <v>1</v>
      </c>
      <c r="E3" s="315"/>
      <c r="F3" s="315"/>
      <c r="G3" s="315" t="s">
        <v>9</v>
      </c>
      <c r="H3" s="336" t="s">
        <v>231</v>
      </c>
      <c r="I3" s="332" t="s">
        <v>253</v>
      </c>
      <c r="J3" s="319" t="s">
        <v>233</v>
      </c>
      <c r="K3" s="346"/>
      <c r="L3" s="315" t="s">
        <v>3</v>
      </c>
      <c r="M3" s="315" t="s">
        <v>28</v>
      </c>
    </row>
    <row r="4" spans="1:14" s="7" customFormat="1" ht="21" customHeight="1" x14ac:dyDescent="0.35">
      <c r="A4" s="315"/>
      <c r="B4" s="315"/>
      <c r="C4" s="315"/>
      <c r="D4" s="315"/>
      <c r="E4" s="315"/>
      <c r="F4" s="315"/>
      <c r="G4" s="315"/>
      <c r="H4" s="336"/>
      <c r="I4" s="333"/>
      <c r="J4" s="280" t="s">
        <v>45</v>
      </c>
      <c r="K4" s="280" t="s">
        <v>46</v>
      </c>
      <c r="L4" s="315"/>
      <c r="M4" s="315"/>
    </row>
    <row r="5" spans="1:14" s="32" customFormat="1" ht="24" customHeight="1" x14ac:dyDescent="0.35">
      <c r="A5" s="294" t="str">
        <f>[1]CASCADING!A5</f>
        <v>1.</v>
      </c>
      <c r="B5" s="323" t="str">
        <f>CASCADING!B5</f>
        <v>Meningkatkan kinerja penyelenggaraan pemerintah daerah</v>
      </c>
      <c r="C5" s="324"/>
      <c r="D5" s="294" t="str">
        <f>[1]CASCADING!G5</f>
        <v>1.</v>
      </c>
      <c r="E5" s="323" t="str">
        <f>CASCADING!H5</f>
        <v>Nilai penyelenggaraan
Pelayanan Publik</v>
      </c>
      <c r="F5" s="324"/>
      <c r="G5" s="109" t="s">
        <v>245</v>
      </c>
      <c r="H5" s="109" t="s">
        <v>250</v>
      </c>
      <c r="I5" s="295">
        <f>'TABEL PRO-KE-SUB RENSTRA'!Q5</f>
        <v>0.93</v>
      </c>
      <c r="J5" s="306">
        <f>'TABEL PRO-KE-SUB RENSTRA'!Q5</f>
        <v>0.93</v>
      </c>
      <c r="K5" s="306">
        <f>J5</f>
        <v>0.93</v>
      </c>
      <c r="L5" s="23"/>
      <c r="M5" s="23"/>
    </row>
    <row r="6" spans="1:14" s="32" customFormat="1" ht="57.5" x14ac:dyDescent="0.35">
      <c r="A6" s="294"/>
      <c r="B6" s="282" t="str">
        <f>[1]CASCADING!B6</f>
        <v>1.1.</v>
      </c>
      <c r="C6" s="283" t="str">
        <f>CASCADING!C6</f>
        <v xml:space="preserve">Meningkatnya partisipasi masyarakat dalam pembangunan kecamatan, kelurahan </v>
      </c>
      <c r="D6" s="294"/>
      <c r="E6" s="282" t="str">
        <f>[1]CASCADING!H6</f>
        <v>1.1.</v>
      </c>
      <c r="F6" s="283" t="str">
        <f>CASCADING!I6</f>
        <v>Persentase partisipasi masyarakat dalam pembangunan kecamatan dan kelurahan</v>
      </c>
      <c r="G6" s="109" t="s">
        <v>255</v>
      </c>
      <c r="H6" s="23">
        <v>32.44</v>
      </c>
      <c r="I6" s="295">
        <f>'TABEL PRO-KE-SUB RENSTRA'!Q6</f>
        <v>0.39500000000000002</v>
      </c>
      <c r="J6" s="306">
        <f>'TABEL PRO-KE-SUB RENSTRA'!Q6</f>
        <v>0.39500000000000002</v>
      </c>
      <c r="K6" s="306">
        <f>J6</f>
        <v>0.39500000000000002</v>
      </c>
      <c r="L6" s="23"/>
      <c r="M6" s="23"/>
    </row>
    <row r="7" spans="1:14" s="32" customFormat="1" ht="46" x14ac:dyDescent="0.35">
      <c r="A7" s="294"/>
      <c r="B7" s="282" t="str">
        <f>[1]CASCADING!B13</f>
        <v>1.2.</v>
      </c>
      <c r="C7" s="283" t="str">
        <f>CASCADING!C14</f>
        <v>Meningkatnya kualitas Layanan publik yang transparan dan akuntabel di Kecamatan dan Kelurahan</v>
      </c>
      <c r="D7" s="294"/>
      <c r="E7" s="282" t="str">
        <f>[1]CASCADING!H13</f>
        <v>1.1.</v>
      </c>
      <c r="F7" s="283" t="str">
        <f>CASCADING!I14</f>
        <v>Nilai Survey Kepuasan Masyarakat</v>
      </c>
      <c r="G7" s="109" t="s">
        <v>245</v>
      </c>
      <c r="H7" s="305">
        <v>93.9</v>
      </c>
      <c r="I7" s="295">
        <f>'TABEL PRO-KE-SUB RENSTRA'!Q14</f>
        <v>0.97799999999999998</v>
      </c>
      <c r="J7" s="306">
        <f>'TABEL PRO-KE-SUB RENSTRA'!Q14</f>
        <v>0.97799999999999998</v>
      </c>
      <c r="K7" s="306">
        <f>J7</f>
        <v>0.97799999999999998</v>
      </c>
      <c r="L7" s="23"/>
      <c r="M7" s="23"/>
    </row>
    <row r="8" spans="1:14" s="4" customFormat="1" ht="11.5" x14ac:dyDescent="0.25">
      <c r="A8" s="303"/>
      <c r="H8" s="285"/>
      <c r="I8" s="285"/>
      <c r="J8" s="285"/>
      <c r="K8" s="285"/>
    </row>
    <row r="9" spans="1:14" s="4" customFormat="1" ht="11.5" x14ac:dyDescent="0.25">
      <c r="H9" s="285"/>
      <c r="I9" s="285"/>
      <c r="J9" s="285"/>
      <c r="K9" s="285"/>
      <c r="M9" s="287" t="s">
        <v>219</v>
      </c>
      <c r="N9" s="287"/>
    </row>
    <row r="10" spans="1:14" s="4" customFormat="1" ht="11.5" x14ac:dyDescent="0.25">
      <c r="H10" s="285"/>
      <c r="I10" s="285"/>
      <c r="J10" s="285"/>
      <c r="K10" s="285"/>
      <c r="M10" s="288" t="s">
        <v>59</v>
      </c>
      <c r="N10" s="288"/>
    </row>
    <row r="11" spans="1:14" s="4" customFormat="1" ht="11.5" x14ac:dyDescent="0.25">
      <c r="H11" s="285"/>
      <c r="I11" s="285"/>
      <c r="J11" s="285"/>
      <c r="K11" s="285"/>
      <c r="M11" s="289"/>
      <c r="N11" s="289"/>
    </row>
    <row r="12" spans="1:14" s="4" customFormat="1" ht="11.5" x14ac:dyDescent="0.25">
      <c r="H12" s="285"/>
      <c r="I12" s="285"/>
      <c r="J12" s="285"/>
      <c r="K12" s="285"/>
      <c r="M12" s="289"/>
      <c r="N12" s="289"/>
    </row>
    <row r="13" spans="1:14" s="4" customFormat="1" ht="11.5" x14ac:dyDescent="0.25">
      <c r="H13" s="285"/>
      <c r="I13" s="285"/>
      <c r="J13" s="285"/>
      <c r="K13" s="285"/>
      <c r="M13" s="289"/>
      <c r="N13" s="289"/>
    </row>
    <row r="14" spans="1:14" s="4" customFormat="1" ht="11.5" x14ac:dyDescent="0.25">
      <c r="H14" s="285"/>
      <c r="I14" s="285"/>
      <c r="J14" s="285"/>
      <c r="K14" s="285"/>
      <c r="M14" s="289"/>
      <c r="N14" s="289"/>
    </row>
    <row r="15" spans="1:14" s="4" customFormat="1" ht="12.5" customHeight="1" x14ac:dyDescent="0.25">
      <c r="A15" s="319" t="s">
        <v>57</v>
      </c>
      <c r="B15" s="320"/>
      <c r="C15" s="320"/>
      <c r="D15" s="320"/>
      <c r="E15" s="320"/>
      <c r="F15" s="320"/>
      <c r="G15" s="346"/>
      <c r="H15" s="17"/>
      <c r="I15" s="304"/>
      <c r="J15" s="304"/>
      <c r="K15" s="304"/>
      <c r="M15" s="289" t="s">
        <v>121</v>
      </c>
      <c r="N15" s="289"/>
    </row>
    <row r="16" spans="1:14" s="7" customFormat="1" ht="14.5" customHeight="1" x14ac:dyDescent="0.35">
      <c r="A16" s="280" t="s">
        <v>0</v>
      </c>
      <c r="B16" s="319" t="s">
        <v>6</v>
      </c>
      <c r="C16" s="346"/>
      <c r="D16" s="315" t="s">
        <v>4</v>
      </c>
      <c r="E16" s="315"/>
      <c r="F16" s="319"/>
      <c r="G16" s="280" t="s">
        <v>5</v>
      </c>
      <c r="H16" s="17"/>
      <c r="I16" s="304"/>
      <c r="J16" s="304"/>
      <c r="K16" s="304"/>
      <c r="M16" s="290" t="s">
        <v>122</v>
      </c>
      <c r="N16" s="290"/>
    </row>
    <row r="17" spans="1:11" s="5" customFormat="1" ht="22" customHeight="1" x14ac:dyDescent="0.35">
      <c r="A17" s="143">
        <v>1</v>
      </c>
      <c r="B17" s="359" t="s">
        <v>184</v>
      </c>
      <c r="C17" s="361"/>
      <c r="D17" s="375" t="s">
        <v>115</v>
      </c>
      <c r="E17" s="377"/>
      <c r="F17" s="377"/>
      <c r="G17" s="152"/>
      <c r="H17" s="19"/>
    </row>
    <row r="18" spans="1:11" s="5" customFormat="1" ht="22" customHeight="1" x14ac:dyDescent="0.35">
      <c r="A18" s="143">
        <v>2</v>
      </c>
      <c r="B18" s="359" t="s">
        <v>185</v>
      </c>
      <c r="C18" s="361"/>
      <c r="D18" s="375" t="s">
        <v>116</v>
      </c>
      <c r="E18" s="377"/>
      <c r="F18" s="377"/>
      <c r="G18" s="152"/>
      <c r="H18" s="19"/>
    </row>
    <row r="19" spans="1:11" s="5" customFormat="1" ht="22" customHeight="1" x14ac:dyDescent="0.35">
      <c r="A19" s="143">
        <v>3</v>
      </c>
      <c r="B19" s="359" t="s">
        <v>186</v>
      </c>
      <c r="C19" s="361"/>
      <c r="D19" s="375" t="s">
        <v>117</v>
      </c>
      <c r="E19" s="377"/>
      <c r="F19" s="377"/>
      <c r="G19" s="152"/>
      <c r="H19" s="19"/>
    </row>
    <row r="20" spans="1:11" s="5" customFormat="1" ht="22" customHeight="1" x14ac:dyDescent="0.35">
      <c r="A20" s="143">
        <v>4</v>
      </c>
      <c r="B20" s="359" t="s">
        <v>187</v>
      </c>
      <c r="C20" s="361"/>
      <c r="D20" s="375" t="s">
        <v>189</v>
      </c>
      <c r="E20" s="377"/>
      <c r="F20" s="377"/>
      <c r="G20" s="152"/>
      <c r="H20" s="19"/>
    </row>
    <row r="21" spans="1:11" s="4" customFormat="1" ht="11.5" x14ac:dyDescent="0.25">
      <c r="A21" s="143">
        <v>5</v>
      </c>
      <c r="B21" s="359" t="s">
        <v>188</v>
      </c>
      <c r="C21" s="361"/>
      <c r="D21" s="375" t="s">
        <v>119</v>
      </c>
      <c r="E21" s="377"/>
      <c r="F21" s="377"/>
      <c r="G21" s="152"/>
      <c r="H21" s="285"/>
      <c r="I21" s="285"/>
      <c r="J21" s="285"/>
      <c r="K21" s="285"/>
    </row>
    <row r="22" spans="1:11" s="4" customFormat="1" ht="11.5" x14ac:dyDescent="0.25">
      <c r="H22" s="285"/>
      <c r="I22" s="285"/>
      <c r="J22" s="285"/>
      <c r="K22" s="285"/>
    </row>
    <row r="23" spans="1:11" s="4" customFormat="1" ht="11.5" x14ac:dyDescent="0.25">
      <c r="H23" s="285"/>
      <c r="I23" s="285"/>
      <c r="J23" s="285"/>
      <c r="K23" s="285"/>
    </row>
    <row r="24" spans="1:11" s="4" customFormat="1" ht="11.5" x14ac:dyDescent="0.25">
      <c r="H24" s="285"/>
      <c r="I24" s="285"/>
      <c r="J24" s="285"/>
      <c r="K24" s="285"/>
    </row>
    <row r="25" spans="1:11" s="4" customFormat="1" ht="11.5" x14ac:dyDescent="0.25">
      <c r="H25" s="285"/>
      <c r="I25" s="285"/>
      <c r="J25" s="285"/>
      <c r="K25" s="285"/>
    </row>
    <row r="26" spans="1:11" s="4" customFormat="1" ht="11.5" x14ac:dyDescent="0.25">
      <c r="H26" s="285"/>
      <c r="I26" s="285"/>
      <c r="J26" s="285"/>
      <c r="K26" s="285"/>
    </row>
    <row r="27" spans="1:11" s="4" customFormat="1" ht="11.5" x14ac:dyDescent="0.25">
      <c r="H27" s="285"/>
      <c r="I27" s="285"/>
      <c r="J27" s="285"/>
      <c r="K27" s="285"/>
    </row>
    <row r="28" spans="1:11" s="4" customFormat="1" ht="11.5" x14ac:dyDescent="0.25">
      <c r="H28" s="285"/>
      <c r="I28" s="285"/>
      <c r="J28" s="285"/>
      <c r="K28" s="285"/>
    </row>
    <row r="29" spans="1:11" s="4" customFormat="1" ht="11.5" x14ac:dyDescent="0.25">
      <c r="H29" s="285"/>
      <c r="I29" s="285"/>
      <c r="J29" s="285"/>
      <c r="K29" s="285"/>
    </row>
    <row r="30" spans="1:11" s="4" customFormat="1" ht="11.5" x14ac:dyDescent="0.25">
      <c r="H30" s="285"/>
      <c r="I30" s="285"/>
      <c r="J30" s="285"/>
      <c r="K30" s="285"/>
    </row>
    <row r="31" spans="1:11" s="4" customFormat="1" ht="11.5" x14ac:dyDescent="0.25">
      <c r="H31" s="285"/>
      <c r="I31" s="285"/>
      <c r="J31" s="285"/>
      <c r="K31" s="285"/>
    </row>
    <row r="32" spans="1:11" s="4" customFormat="1" ht="11.5" x14ac:dyDescent="0.25">
      <c r="H32" s="285"/>
      <c r="I32" s="285"/>
      <c r="J32" s="285"/>
      <c r="K32" s="285"/>
    </row>
    <row r="33" spans="8:11" s="4" customFormat="1" ht="11.5" x14ac:dyDescent="0.25">
      <c r="H33" s="285"/>
      <c r="I33" s="285"/>
      <c r="J33" s="285"/>
      <c r="K33" s="285"/>
    </row>
    <row r="34" spans="8:11" s="4" customFormat="1" ht="11.5" x14ac:dyDescent="0.25">
      <c r="H34" s="285"/>
      <c r="I34" s="285"/>
      <c r="J34" s="285"/>
      <c r="K34" s="285"/>
    </row>
    <row r="35" spans="8:11" s="4" customFormat="1" ht="11.5" x14ac:dyDescent="0.25">
      <c r="H35" s="285"/>
      <c r="I35" s="285"/>
      <c r="J35" s="285"/>
      <c r="K35" s="285"/>
    </row>
    <row r="36" spans="8:11" s="4" customFormat="1" ht="11.5" x14ac:dyDescent="0.25">
      <c r="H36" s="285"/>
      <c r="I36" s="285"/>
      <c r="J36" s="285"/>
      <c r="K36" s="285"/>
    </row>
    <row r="37" spans="8:11" s="4" customFormat="1" ht="11.5" x14ac:dyDescent="0.25">
      <c r="H37" s="285"/>
      <c r="I37" s="285"/>
      <c r="J37" s="285"/>
      <c r="K37" s="285"/>
    </row>
    <row r="38" spans="8:11" s="4" customFormat="1" ht="11.5" x14ac:dyDescent="0.25">
      <c r="H38" s="285"/>
      <c r="I38" s="285"/>
      <c r="J38" s="285"/>
      <c r="K38" s="285"/>
    </row>
    <row r="39" spans="8:11" s="4" customFormat="1" ht="11.5" x14ac:dyDescent="0.25">
      <c r="H39" s="285"/>
      <c r="I39" s="285"/>
      <c r="J39" s="285"/>
      <c r="K39" s="285"/>
    </row>
  </sheetData>
  <mergeCells count="24">
    <mergeCell ref="B5:C5"/>
    <mergeCell ref="E5:F5"/>
    <mergeCell ref="A1:M1"/>
    <mergeCell ref="A3:C4"/>
    <mergeCell ref="D3:F4"/>
    <mergeCell ref="G3:G4"/>
    <mergeCell ref="H3:H4"/>
    <mergeCell ref="I3:I4"/>
    <mergeCell ref="J3:K3"/>
    <mergeCell ref="L3:L4"/>
    <mergeCell ref="M3:M4"/>
    <mergeCell ref="A15:G15"/>
    <mergeCell ref="B16:C16"/>
    <mergeCell ref="D16:F16"/>
    <mergeCell ref="B21:C21"/>
    <mergeCell ref="D21:F21"/>
    <mergeCell ref="B20:C20"/>
    <mergeCell ref="D20:F20"/>
    <mergeCell ref="B17:C17"/>
    <mergeCell ref="D17:F17"/>
    <mergeCell ref="B18:C18"/>
    <mergeCell ref="D18:F18"/>
    <mergeCell ref="B19:C19"/>
    <mergeCell ref="D19:F19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10" zoomScaleNormal="100" workbookViewId="0">
      <selection activeCell="I16" sqref="I16"/>
    </sheetView>
  </sheetViews>
  <sheetFormatPr defaultRowHeight="14.5" x14ac:dyDescent="0.35"/>
  <cols>
    <col min="1" max="2" width="1.54296875" style="44" customWidth="1"/>
    <col min="3" max="3" width="20.54296875" style="44" customWidth="1"/>
    <col min="4" max="5" width="1.54296875" style="44" customWidth="1"/>
    <col min="6" max="7" width="15.54296875" style="44" customWidth="1"/>
    <col min="8" max="8" width="14.1796875" style="44" customWidth="1"/>
    <col min="9" max="10" width="14.1796875" style="41" customWidth="1"/>
    <col min="11" max="11" width="14.1796875" style="44" customWidth="1"/>
    <col min="12" max="13" width="17.7265625" style="44" customWidth="1"/>
  </cols>
  <sheetData>
    <row r="1" spans="1:13" s="3" customFormat="1" ht="15.5" x14ac:dyDescent="0.35">
      <c r="A1" s="101" t="s">
        <v>224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3" spans="1:13" s="7" customFormat="1" ht="23.15" customHeight="1" x14ac:dyDescent="0.35">
      <c r="A3" s="398" t="s">
        <v>39</v>
      </c>
      <c r="B3" s="399"/>
      <c r="C3" s="400"/>
      <c r="D3" s="398" t="s">
        <v>56</v>
      </c>
      <c r="E3" s="399"/>
      <c r="F3" s="400"/>
      <c r="G3" s="408" t="s">
        <v>9</v>
      </c>
      <c r="H3" s="398" t="s">
        <v>2</v>
      </c>
      <c r="I3" s="400"/>
      <c r="J3" s="406" t="s">
        <v>12</v>
      </c>
      <c r="K3" s="407"/>
      <c r="L3" s="404" t="s">
        <v>3</v>
      </c>
      <c r="M3" s="404" t="s">
        <v>28</v>
      </c>
    </row>
    <row r="4" spans="1:13" s="5" customFormat="1" ht="23.15" customHeight="1" x14ac:dyDescent="0.35">
      <c r="A4" s="401"/>
      <c r="B4" s="402"/>
      <c r="C4" s="403"/>
      <c r="D4" s="401"/>
      <c r="E4" s="402"/>
      <c r="F4" s="403"/>
      <c r="G4" s="409"/>
      <c r="H4" s="189" t="s">
        <v>45</v>
      </c>
      <c r="I4" s="189" t="s">
        <v>46</v>
      </c>
      <c r="J4" s="189" t="s">
        <v>45</v>
      </c>
      <c r="K4" s="189" t="s">
        <v>46</v>
      </c>
      <c r="L4" s="405"/>
      <c r="M4" s="405"/>
    </row>
    <row r="5" spans="1:13" s="32" customFormat="1" ht="11.5" x14ac:dyDescent="0.35">
      <c r="A5" s="392"/>
      <c r="B5" s="393"/>
      <c r="C5" s="394"/>
      <c r="D5" s="392"/>
      <c r="E5" s="393"/>
      <c r="F5" s="394"/>
      <c r="G5" s="291"/>
      <c r="H5" s="186"/>
      <c r="I5" s="72"/>
      <c r="J5" s="72"/>
      <c r="K5" s="73"/>
      <c r="L5" s="52"/>
      <c r="M5" s="52"/>
    </row>
    <row r="6" spans="1:13" s="32" customFormat="1" ht="35" customHeight="1" x14ac:dyDescent="0.35">
      <c r="A6" s="395" t="str">
        <f>'TABEL PRO-KE-SUB RENSTRA'!D7</f>
        <v>Program Pemberdayaan Masyarakat Desa Dan Kelurahan</v>
      </c>
      <c r="B6" s="396"/>
      <c r="C6" s="397"/>
      <c r="D6" s="396" t="str">
        <f>'TABEL PRO-KE-SUB RENSTRA'!J7</f>
        <v>Tingkat partisipasi dan pemberdayaan masyarakat Kecamatan/kelurahan</v>
      </c>
      <c r="E6" s="396"/>
      <c r="F6" s="397"/>
      <c r="G6" s="293" t="str">
        <f>'TABEL PRO-KE-SUB RENSTRA'!M6</f>
        <v>Persen</v>
      </c>
      <c r="H6" s="167">
        <f>'TABEL PRO-KE-SUB RENSTRA'!Q7</f>
        <v>0.26</v>
      </c>
      <c r="I6" s="167">
        <v>0.26</v>
      </c>
      <c r="J6" s="168">
        <f>J7+J11</f>
        <v>5474764815</v>
      </c>
      <c r="K6" s="168">
        <f>K7+K11</f>
        <v>4482202936</v>
      </c>
      <c r="L6" s="52"/>
      <c r="M6" s="52"/>
    </row>
    <row r="7" spans="1:13" s="32" customFormat="1" ht="37" customHeight="1" x14ac:dyDescent="0.35">
      <c r="A7" s="188"/>
      <c r="B7" s="396" t="str">
        <f>'TABEL PRO-KE-SUB RENSTRA'!E8</f>
        <v>Kegiatan  Pemberdayaan Kelurahan</v>
      </c>
      <c r="C7" s="397"/>
      <c r="D7" s="184"/>
      <c r="E7" s="396" t="str">
        <f>'TABEL PRO-KE-SUB RENSTRA'!K8</f>
        <v>Terlaksananya Kegiatan Pemberdayaan Kelurahan yang dilaksanakan</v>
      </c>
      <c r="F7" s="397"/>
      <c r="G7" s="293" t="str">
        <f>'TABEL PRO-KE-SUB RENSTRA'!M8</f>
        <v>Persen</v>
      </c>
      <c r="H7" s="235">
        <f>'TABEL PRO-KE-SUB RENSTRA'!Q8</f>
        <v>3</v>
      </c>
      <c r="I7" s="190">
        <v>3</v>
      </c>
      <c r="J7" s="168">
        <f>SUM(J8:J10)</f>
        <v>2624562865</v>
      </c>
      <c r="K7" s="168">
        <f>SUM(K8:K10)</f>
        <v>2175282936</v>
      </c>
      <c r="L7" s="52"/>
      <c r="M7" s="52"/>
    </row>
    <row r="8" spans="1:13" s="32" customFormat="1" ht="80.5" x14ac:dyDescent="0.35">
      <c r="A8" s="188"/>
      <c r="B8" s="184"/>
      <c r="C8" s="187" t="str">
        <f>'TABEL PRO-KE-SUB RENSTRA'!F9</f>
        <v>Sub Kegiatan Peningkatan Partisipasi Masyarakat dalam Forum Musyawarah Perencanaan Pembangunan di Kelurahan</v>
      </c>
      <c r="D8" s="184"/>
      <c r="E8" s="184"/>
      <c r="F8" s="187" t="str">
        <f>'TABEL PRO-KE-SUB RENSTRA'!L9</f>
        <v>Jumlah      Lembaga      Kemasyarakatan      yang Berpartisipasi     dalam     Forum     Musyawarah Perencanaan pembangunan di Kelurahan</v>
      </c>
      <c r="G8" s="293" t="str">
        <f>'TABEL PRO-KE-SUB RENSTRA'!M9</f>
        <v>Lembaga</v>
      </c>
      <c r="H8" s="309">
        <f>'TABEL PRO-KE-SUB RENSTRA'!Q9</f>
        <v>1</v>
      </c>
      <c r="I8" s="109">
        <v>1</v>
      </c>
      <c r="J8" s="166">
        <v>211484250</v>
      </c>
      <c r="K8" s="54">
        <v>173714850</v>
      </c>
      <c r="L8" s="52"/>
      <c r="M8" s="52"/>
    </row>
    <row r="9" spans="1:13" s="32" customFormat="1" ht="34.5" x14ac:dyDescent="0.35">
      <c r="A9" s="188"/>
      <c r="B9" s="184"/>
      <c r="C9" s="187" t="str">
        <f>'TABEL PRO-KE-SUB RENSTRA'!F10</f>
        <v>Sub Kegiatan Pembangunan Sarana dan Prasarana</v>
      </c>
      <c r="D9" s="184"/>
      <c r="E9" s="184"/>
      <c r="F9" s="187" t="str">
        <f>'TABEL PRO-KE-SUB RENSTRA'!L10</f>
        <v>Jumlah  Sarana  dan  Prasarana  Kelurahan  yang Terbangun</v>
      </c>
      <c r="G9" s="293" t="str">
        <f>'TABEL PRO-KE-SUB RENSTRA'!M10</f>
        <v>Unit</v>
      </c>
      <c r="H9" s="309">
        <f>'TABEL PRO-KE-SUB RENSTRA'!Q10</f>
        <v>8</v>
      </c>
      <c r="I9" s="109">
        <v>8</v>
      </c>
      <c r="J9" s="166">
        <v>359000000</v>
      </c>
      <c r="K9" s="54">
        <v>293560200</v>
      </c>
      <c r="L9" s="52"/>
      <c r="M9" s="52"/>
    </row>
    <row r="10" spans="1:13" s="32" customFormat="1" ht="57.5" x14ac:dyDescent="0.35">
      <c r="A10" s="188"/>
      <c r="B10" s="184"/>
      <c r="C10" s="187" t="str">
        <f>'TABEL PRO-KE-SUB RENSTRA'!F11</f>
        <v>Sub Kegiatan  Pemberdayaan Masyarakat di Kelurahan</v>
      </c>
      <c r="D10" s="184"/>
      <c r="E10" s="184"/>
      <c r="F10" s="187" t="str">
        <f>'TABEL PRO-KE-SUB RENSTRA'!L11</f>
        <v>Jumlah Pokmas dan Ormas yang melaksanakan Pemberdayaan Masyarakat di Kelurahan</v>
      </c>
      <c r="G10" s="293" t="str">
        <f>'TABEL PRO-KE-SUB RENSTRA'!M11</f>
        <v>Pokmas</v>
      </c>
      <c r="H10" s="309">
        <f>'TABEL PRO-KE-SUB RENSTRA'!Q11</f>
        <v>8</v>
      </c>
      <c r="I10" s="109">
        <v>8</v>
      </c>
      <c r="J10" s="166">
        <v>2054078615</v>
      </c>
      <c r="K10" s="54">
        <v>1708007886</v>
      </c>
      <c r="L10" s="52"/>
      <c r="M10" s="52"/>
    </row>
    <row r="11" spans="1:13" s="32" customFormat="1" ht="48" customHeight="1" x14ac:dyDescent="0.35">
      <c r="A11" s="188"/>
      <c r="B11" s="396" t="str">
        <f>'TABEL PRO-KE-SUB RENSTRA'!E12</f>
        <v>Pemberdayaan Lembaga Kemasyarakatan Tingkat Kecamatan</v>
      </c>
      <c r="C11" s="397"/>
      <c r="D11" s="184"/>
      <c r="E11" s="396" t="str">
        <f>'TABEL PRO-KE-SUB RENSTRA'!K12</f>
        <v>Jumlah Lembaga Kemasyarakatan Tingkat Kecamatan yang diberdayakan</v>
      </c>
      <c r="F11" s="397"/>
      <c r="G11" s="293" t="str">
        <f>'TABEL PRO-KE-SUB RENSTRA'!M12</f>
        <v>RT</v>
      </c>
      <c r="H11" s="309">
        <f>'TABEL PRO-KE-SUB RENSTRA'!Q12</f>
        <v>133</v>
      </c>
      <c r="I11" s="190">
        <v>133</v>
      </c>
      <c r="J11" s="168">
        <f>J12</f>
        <v>2850201950</v>
      </c>
      <c r="K11" s="168">
        <f>K12</f>
        <v>2306920000</v>
      </c>
      <c r="L11" s="52"/>
      <c r="M11" s="52"/>
    </row>
    <row r="12" spans="1:13" s="32" customFormat="1" ht="49" customHeight="1" x14ac:dyDescent="0.35">
      <c r="A12" s="188"/>
      <c r="B12" s="184"/>
      <c r="C12" s="187" t="str">
        <f>'TABEL PRO-KE-SUB RENSTRA'!F13</f>
        <v>Sub Kegiatan Penyelenggaraan Lembaga Kemasyarakatan</v>
      </c>
      <c r="D12" s="184"/>
      <c r="E12" s="184"/>
      <c r="F12" s="187" t="str">
        <f>'TABEL PRO-KE-SUB RENSTRA'!L13</f>
        <v>Jumlah      Lembaga      Kemasyarakatan      yang
Diselenggarakan</v>
      </c>
      <c r="G12" s="293" t="str">
        <f>'TABEL PRO-KE-SUB RENSTRA'!M13</f>
        <v>Lembaga</v>
      </c>
      <c r="H12" s="309">
        <f>'TABEL PRO-KE-SUB RENSTRA'!Q13</f>
        <v>1</v>
      </c>
      <c r="I12" s="190">
        <v>1</v>
      </c>
      <c r="J12" s="166">
        <v>2850201950</v>
      </c>
      <c r="K12" s="54">
        <v>2306920000</v>
      </c>
      <c r="L12" s="52"/>
      <c r="M12" s="52"/>
    </row>
    <row r="13" spans="1:13" s="32" customFormat="1" ht="11.5" x14ac:dyDescent="0.35">
      <c r="A13" s="392"/>
      <c r="B13" s="393"/>
      <c r="C13" s="394"/>
      <c r="D13" s="392"/>
      <c r="E13" s="393"/>
      <c r="F13" s="394"/>
      <c r="G13" s="291"/>
      <c r="H13" s="310"/>
      <c r="I13" s="72"/>
      <c r="J13" s="72"/>
      <c r="K13" s="73"/>
      <c r="L13" s="52"/>
      <c r="M13" s="52"/>
    </row>
    <row r="14" spans="1:13" s="32" customFormat="1" ht="25" customHeight="1" x14ac:dyDescent="0.35">
      <c r="A14" s="395" t="str">
        <f>'TABEL PRO-KE-SUB RENSTRA'!D15</f>
        <v>Program Penyelenggaraan Pemerintahan Dan Pelayanan Publik</v>
      </c>
      <c r="B14" s="396"/>
      <c r="C14" s="397"/>
      <c r="D14" s="396" t="str">
        <f>'TABEL PRO-KE-SUB RENSTRA'!J15</f>
        <v>Presentase tingkat layanan</v>
      </c>
      <c r="E14" s="396"/>
      <c r="F14" s="397"/>
      <c r="G14" s="293" t="str">
        <f>'TABEL PRO-KE-SUB RENSTRA'!M14</f>
        <v>IKM</v>
      </c>
      <c r="H14" s="169">
        <f>'TABEL PRO-KE-SUB RENSTRA'!Q15</f>
        <v>0.9</v>
      </c>
      <c r="I14" s="169">
        <v>0.9</v>
      </c>
      <c r="J14" s="168">
        <f>J17+J19</f>
        <v>1472836229</v>
      </c>
      <c r="K14" s="168">
        <f>K17+K19</f>
        <v>1432692023</v>
      </c>
      <c r="L14" s="52"/>
      <c r="M14" s="52"/>
    </row>
    <row r="15" spans="1:13" s="32" customFormat="1" ht="35.5" customHeight="1" x14ac:dyDescent="0.35">
      <c r="A15" s="228"/>
      <c r="B15" s="396" t="str">
        <f>'TABEL PRO-KE-SUB RENSTRA'!E16</f>
        <v>Koordinasi           Penyelenggaraan           Kegiatan Pemerintahan di Tingkat Kecamatan</v>
      </c>
      <c r="C15" s="397"/>
      <c r="D15" s="226"/>
      <c r="E15" s="396" t="str">
        <f>'TABEL PRO-KE-SUB RENSTRA'!K16</f>
        <v>Terlaksananya Koordinasi</v>
      </c>
      <c r="F15" s="397"/>
      <c r="G15" s="293" t="str">
        <f>'TABEL PRO-KE-SUB RENSTRA'!M15</f>
        <v>Persen</v>
      </c>
      <c r="H15" s="309">
        <f>'TABEL PRO-KE-SUB RENSTRA'!Q16</f>
        <v>9</v>
      </c>
      <c r="I15" s="230">
        <v>9</v>
      </c>
      <c r="J15" s="168">
        <f>J16</f>
        <v>6759900</v>
      </c>
      <c r="K15" s="168">
        <f>K16</f>
        <v>0</v>
      </c>
      <c r="L15" s="52"/>
      <c r="M15" s="52"/>
    </row>
    <row r="16" spans="1:13" s="32" customFormat="1" ht="46" x14ac:dyDescent="0.35">
      <c r="A16" s="228"/>
      <c r="B16" s="226"/>
      <c r="C16" s="229" t="str">
        <f>'TABEL PRO-KE-SUB RENSTRA'!F17</f>
        <v>Peningkatan Efektifitas Kegiatan Pemerintahan di Tingkat Kecamatan</v>
      </c>
      <c r="D16" s="226"/>
      <c r="E16" s="226"/>
      <c r="F16" s="229" t="str">
        <f>'TABEL PRO-KE-SUB RENSTRA'!L17</f>
        <v>Jumlah     Dokumen     Peningkatan     Efektifitas Kegiatan Pemerintahan di Tingkat Kecamatan</v>
      </c>
      <c r="G16" s="293" t="str">
        <f>'TABEL PRO-KE-SUB RENSTRA'!M16</f>
        <v>Persen</v>
      </c>
      <c r="H16" s="309">
        <v>90</v>
      </c>
      <c r="I16" s="230">
        <v>90</v>
      </c>
      <c r="J16" s="166">
        <v>6759900</v>
      </c>
      <c r="K16" s="54">
        <v>0</v>
      </c>
      <c r="L16" s="52"/>
      <c r="M16" s="52"/>
    </row>
    <row r="17" spans="1:13" s="32" customFormat="1" ht="35.5" customHeight="1" x14ac:dyDescent="0.35">
      <c r="A17" s="188"/>
      <c r="B17" s="396" t="str">
        <f>'TABEL PRO-KE-SUB RENSTRA'!E18</f>
        <v>Kegiatan Koordinasi Pemeliharaan Prasarana dan Sarana Pelayanan Umum</v>
      </c>
      <c r="C17" s="397"/>
      <c r="D17" s="184"/>
      <c r="E17" s="396" t="str">
        <f>'TABEL PRO-KE-SUB RENSTRA'!K18</f>
        <v>Terlaksananya Koordinasi</v>
      </c>
      <c r="F17" s="397"/>
      <c r="G17" s="293" t="str">
        <f>'TABEL PRO-KE-SUB RENSTRA'!M18</f>
        <v>Persen</v>
      </c>
      <c r="H17" s="309">
        <f>'TABEL PRO-KE-SUB RENSTRA'!Q18</f>
        <v>9</v>
      </c>
      <c r="I17" s="190">
        <v>9</v>
      </c>
      <c r="J17" s="168">
        <f>J18</f>
        <v>186555800</v>
      </c>
      <c r="K17" s="168">
        <f>K18</f>
        <v>285491900</v>
      </c>
      <c r="L17" s="52"/>
      <c r="M17" s="52"/>
    </row>
    <row r="18" spans="1:13" s="32" customFormat="1" ht="92" x14ac:dyDescent="0.35">
      <c r="A18" s="188"/>
      <c r="B18" s="184"/>
      <c r="C18" s="187" t="str">
        <f>'TABEL PRO-KE-SUB RENSTRA'!F19</f>
        <v>Sub Kegiatan Koordinasi/Sinergi dengan Perangkat Daerah dan/atau Instansi Vertikal yang terkait dalam Pemeliharaan Sarana dan Prasarana Pelayanan Umum</v>
      </c>
      <c r="D18" s="184"/>
      <c r="E18" s="184"/>
      <c r="F18" s="187" t="str">
        <f>'TABEL PRO-KE-SUB RENSTRA'!L19</f>
        <v>Jumlah Dokumen Koordinasi/Sinergi dengan Perangkat Daerah dan/atau  Instansi  Vertikal yang Terkait dalam Pemeliharaan Sarana dan Prasarana Pelayanan Umum</v>
      </c>
      <c r="G18" s="293" t="str">
        <f>'TABEL PRO-KE-SUB RENSTRA'!M19</f>
        <v>Dokumen</v>
      </c>
      <c r="H18" s="309">
        <f>'TABEL PRO-KE-SUB RENSTRA'!Q19</f>
        <v>680</v>
      </c>
      <c r="I18" s="190">
        <v>680</v>
      </c>
      <c r="J18" s="166">
        <v>186555800</v>
      </c>
      <c r="K18" s="54">
        <v>285491900</v>
      </c>
      <c r="L18" s="52"/>
      <c r="M18" s="52"/>
    </row>
    <row r="19" spans="1:13" s="32" customFormat="1" ht="35.5" customHeight="1" x14ac:dyDescent="0.35">
      <c r="A19" s="188"/>
      <c r="B19" s="396" t="str">
        <f>'TABEL PRO-KE-SUB RENSTRA'!E20</f>
        <v>Kegiatan Pelaksanaan Urusan Pemerintahan yang Dilimpahkan kepada Camat</v>
      </c>
      <c r="C19" s="397"/>
      <c r="D19" s="184"/>
      <c r="E19" s="396" t="str">
        <f>'TABEL PRO-KE-SUB RENSTRA'!K20</f>
        <v>Terlaksananya Pelimpahan urusan pemerintahan</v>
      </c>
      <c r="F19" s="397"/>
      <c r="G19" s="293" t="str">
        <f>'TABEL PRO-KE-SUB RENSTRA'!M21</f>
        <v>Urusan</v>
      </c>
      <c r="H19" s="309">
        <f>'TABEL PRO-KE-SUB RENSTRA'!Q20</f>
        <v>6</v>
      </c>
      <c r="I19" s="190">
        <v>6</v>
      </c>
      <c r="J19" s="168">
        <f>J20</f>
        <v>1286280429</v>
      </c>
      <c r="K19" s="168">
        <f>K20</f>
        <v>1147200123</v>
      </c>
      <c r="L19" s="52"/>
      <c r="M19" s="52"/>
    </row>
    <row r="20" spans="1:13" s="32" customFormat="1" ht="46" x14ac:dyDescent="0.35">
      <c r="A20" s="188"/>
      <c r="B20" s="184"/>
      <c r="C20" s="187" t="str">
        <f>'TABEL PRO-KE-SUB RENSTRA'!F21</f>
        <v>Sub Kegiatan Pelaksanaan Urusan Pemerintahan yang terkait dengan Kewenangan Lain yang Dilimpahkan</v>
      </c>
      <c r="D20" s="184"/>
      <c r="E20" s="184"/>
      <c r="F20" s="187" t="str">
        <f>'TABEL PRO-KE-SUB RENSTRA'!L21</f>
        <v>Jumlah  Laporan Pelaksanaan  Kewenangan Lain yang Dilimpahkan</v>
      </c>
      <c r="G20" s="293" t="str">
        <f>'TABEL PRO-KE-SUB RENSTRA'!M22</f>
        <v>Laporan</v>
      </c>
      <c r="H20" s="309">
        <f>'TABEL PRO-KE-SUB RENSTRA'!Q21</f>
        <v>8</v>
      </c>
      <c r="I20" s="190">
        <v>8</v>
      </c>
      <c r="J20" s="166">
        <v>1286280429</v>
      </c>
      <c r="K20" s="54">
        <v>1147200123</v>
      </c>
      <c r="L20" s="52"/>
      <c r="M20" s="52"/>
    </row>
    <row r="21" spans="1:13" s="32" customFormat="1" ht="11.5" x14ac:dyDescent="0.35">
      <c r="A21" s="392"/>
      <c r="B21" s="393"/>
      <c r="C21" s="394"/>
      <c r="D21" s="392"/>
      <c r="E21" s="393"/>
      <c r="F21" s="394"/>
      <c r="G21" s="291"/>
      <c r="H21" s="310"/>
      <c r="I21" s="72"/>
      <c r="J21" s="72"/>
      <c r="K21" s="73"/>
      <c r="L21" s="52"/>
      <c r="M21" s="52"/>
    </row>
    <row r="22" spans="1:13" s="32" customFormat="1" ht="34.5" customHeight="1" x14ac:dyDescent="0.35">
      <c r="A22" s="395" t="str">
        <f>'TABEL PRO-KE-SUB RENSTRA'!D22</f>
        <v>Program Koordinasi Ketentraman Dan Ketertiban Umum</v>
      </c>
      <c r="B22" s="396"/>
      <c r="C22" s="410"/>
      <c r="D22" s="395" t="str">
        <f>'TABEL PRO-KE-SUB RENSTRA'!J22</f>
        <v>Persentase penurunan tingkat pelanggaran ketenteraman ketertiban umum</v>
      </c>
      <c r="E22" s="396"/>
      <c r="F22" s="410"/>
      <c r="G22" s="293" t="str">
        <f>'TABEL PRO-KE-SUB RENSTRA'!M22</f>
        <v>Laporan</v>
      </c>
      <c r="H22" s="309">
        <f>'TABEL PRO-KE-SUB RENSTRA'!Q22</f>
        <v>10</v>
      </c>
      <c r="I22" s="190">
        <v>10</v>
      </c>
      <c r="J22" s="168">
        <f>J23</f>
        <v>30477000</v>
      </c>
      <c r="K22" s="168">
        <f>K23</f>
        <v>12643800</v>
      </c>
      <c r="L22" s="52"/>
      <c r="M22" s="52"/>
    </row>
    <row r="23" spans="1:13" s="32" customFormat="1" ht="35.5" customHeight="1" x14ac:dyDescent="0.35">
      <c r="A23" s="188"/>
      <c r="B23" s="396" t="str">
        <f>'TABEL PRO-KE-SUB RENSTRA'!E23</f>
        <v>Kegiatan Koordinasi Upaya Penyelenggaraan Ketenteraman dan Ketertiban Umum</v>
      </c>
      <c r="C23" s="397"/>
      <c r="D23" s="184"/>
      <c r="E23" s="396" t="str">
        <f>'TABEL PRO-KE-SUB RENSTRA'!K23</f>
        <v>Terselenggaranya Koordinasi Ketentraman dan Ketertiban Umum</v>
      </c>
      <c r="F23" s="397"/>
      <c r="G23" s="293" t="str">
        <f>'TABEL PRO-KE-SUB RENSTRA'!M23</f>
        <v>Jenis</v>
      </c>
      <c r="H23" s="309">
        <f>'TABEL PRO-KE-SUB RENSTRA'!Q23</f>
        <v>1</v>
      </c>
      <c r="I23" s="190">
        <v>1</v>
      </c>
      <c r="J23" s="168">
        <f>J24</f>
        <v>30477000</v>
      </c>
      <c r="K23" s="168">
        <f>K24</f>
        <v>12643800</v>
      </c>
      <c r="L23" s="52"/>
      <c r="M23" s="52"/>
    </row>
    <row r="24" spans="1:13" s="32" customFormat="1" ht="59" customHeight="1" x14ac:dyDescent="0.35">
      <c r="A24" s="188"/>
      <c r="B24" s="184" t="s">
        <v>196</v>
      </c>
      <c r="C24" s="187" t="str">
        <f>'TABEL PRO-KE-SUB RENSTRA'!F24</f>
        <v>Sub Kegiatan Sinergitas dengan Kepolisian Negara Republik Indonesia, Tentara Nasional Indonesia dan Instansi Vertikal di Wilayah Kecamatan</v>
      </c>
      <c r="D24" s="184"/>
      <c r="E24" s="184"/>
      <c r="F24" s="187" t="str">
        <f>'TABEL PRO-KE-SUB RENSTRA'!L24</f>
        <v>Jumlah Laporan Hasil Sinergitas dengan Kepolisian Negara Republik Indonesia, Tentara Nasional   Indonesia   dan   Instansi   Vertikal   di Wilayah Kecamatan</v>
      </c>
      <c r="G24" s="293" t="str">
        <f>'TABEL PRO-KE-SUB RENSTRA'!M24</f>
        <v>Laporan</v>
      </c>
      <c r="H24" s="309">
        <f>'TABEL PRO-KE-SUB RENSTRA'!Q24</f>
        <v>12</v>
      </c>
      <c r="I24" s="190">
        <v>12</v>
      </c>
      <c r="J24" s="166">
        <v>30477000</v>
      </c>
      <c r="K24" s="54">
        <v>12643800</v>
      </c>
      <c r="L24" s="52"/>
      <c r="M24" s="52"/>
    </row>
    <row r="25" spans="1:13" s="32" customFormat="1" ht="11.5" x14ac:dyDescent="0.35">
      <c r="A25" s="392"/>
      <c r="B25" s="393"/>
      <c r="C25" s="394"/>
      <c r="D25" s="392"/>
      <c r="E25" s="393"/>
      <c r="F25" s="394"/>
      <c r="G25" s="291"/>
      <c r="H25" s="310"/>
      <c r="I25" s="72"/>
      <c r="J25" s="72"/>
      <c r="K25" s="73"/>
      <c r="L25" s="52"/>
      <c r="M25" s="52"/>
    </row>
    <row r="26" spans="1:13" s="32" customFormat="1" ht="37" customHeight="1" x14ac:dyDescent="0.35">
      <c r="A26" s="395" t="str">
        <f>'TABEL PRO-KE-SUB RENSTRA'!D25</f>
        <v>Program Penyelenggaraan Urusan Pemerintahan Umum</v>
      </c>
      <c r="B26" s="396"/>
      <c r="C26" s="410"/>
      <c r="D26" s="395" t="str">
        <f>'TABEL PRO-KE-SUB RENSTRA'!J25</f>
        <v>Persentase penyelenggaraan urusan pemerintah daerah yang dilaksanakan</v>
      </c>
      <c r="E26" s="396"/>
      <c r="F26" s="410"/>
      <c r="G26" s="293" t="str">
        <f>'TABEL PRO-KE-SUB RENSTRA'!M25</f>
        <v>Persen</v>
      </c>
      <c r="H26" s="235">
        <f>'TABEL PRO-KE-SUB RENSTRA'!Q25</f>
        <v>100</v>
      </c>
      <c r="I26" s="109">
        <v>100</v>
      </c>
      <c r="J26" s="168">
        <f>J27</f>
        <v>54388650</v>
      </c>
      <c r="K26" s="168">
        <f>K27</f>
        <v>90223500</v>
      </c>
      <c r="L26" s="52"/>
      <c r="M26" s="52"/>
    </row>
    <row r="27" spans="1:13" s="32" customFormat="1" ht="37.5" customHeight="1" x14ac:dyDescent="0.35">
      <c r="A27" s="188"/>
      <c r="B27" s="396" t="str">
        <f>'TABEL PRO-KE-SUB RENSTRA'!E26</f>
        <v>Kegiatan Penyelenggaraan Urusan Pemerintahan Umum sesuai Penugasan Kepala Daerah</v>
      </c>
      <c r="C27" s="397"/>
      <c r="D27" s="184"/>
      <c r="E27" s="396" t="str">
        <f>'TABEL PRO-KE-SUB RENSTRA'!K26</f>
        <v xml:space="preserve">Terselenggaranya Urusan Pemerintahan Umum </v>
      </c>
      <c r="F27" s="397"/>
      <c r="G27" s="293" t="str">
        <f>'TABEL PRO-KE-SUB RENSTRA'!M26</f>
        <v>Jenis</v>
      </c>
      <c r="H27" s="309">
        <f>'TABEL PRO-KE-SUB RENSTRA'!Q26</f>
        <v>2</v>
      </c>
      <c r="I27" s="109">
        <v>2</v>
      </c>
      <c r="J27" s="168">
        <f>J28+J29</f>
        <v>54388650</v>
      </c>
      <c r="K27" s="168">
        <f>K28+K29</f>
        <v>90223500</v>
      </c>
      <c r="L27" s="52"/>
      <c r="M27" s="52"/>
    </row>
    <row r="28" spans="1:13" s="32" customFormat="1" ht="103.5" customHeight="1" x14ac:dyDescent="0.35">
      <c r="A28" s="188"/>
      <c r="B28" s="184" t="s">
        <v>196</v>
      </c>
      <c r="C28" s="187" t="str">
        <f>'TABEL PRO-KE-SUB RENSTRA'!F27</f>
        <v>Sub Kegiatan Pembinaan Keurukunan antarsuku dan intrasuku, Umat Beragama, Ras dan Golongan lainnya guna mewujudkan Stabilitas Keamanan Lokal, Regional dan Nasional</v>
      </c>
      <c r="D28" s="184"/>
      <c r="E28" s="184"/>
      <c r="F28" s="187" t="str">
        <f>'TABEL PRO-KE-SUB RENSTRA'!L27</f>
        <v>Jumlah Orang yang Mengikuti Pembinaan Kerukunan Antar Suku dan Intra Suku , Umat Beragama, Ras, dan Golongan Lainnya Guna Mewujudkan Stabilitas     Keamanan     Lokal,
Regional, dan Nasional</v>
      </c>
      <c r="G28" s="293" t="str">
        <f>'TABEL PRO-KE-SUB RENSTRA'!M27</f>
        <v>orang</v>
      </c>
      <c r="H28" s="309">
        <f>'TABEL PRO-KE-SUB RENSTRA'!Q27</f>
        <v>200</v>
      </c>
      <c r="I28" s="109">
        <v>200</v>
      </c>
      <c r="J28" s="166">
        <v>39994000</v>
      </c>
      <c r="K28" s="54">
        <v>0</v>
      </c>
      <c r="L28" s="52"/>
      <c r="M28" s="52"/>
    </row>
    <row r="29" spans="1:13" s="32" customFormat="1" ht="46" x14ac:dyDescent="0.35">
      <c r="A29" s="188"/>
      <c r="B29" s="184"/>
      <c r="C29" s="187" t="str">
        <f>'TABEL PRO-KE-SUB RENSTRA'!F28</f>
        <v>Sub Kegiatan Pelaksanaan Tugas Forum Koordinasi Pimpinan di Kecamatan</v>
      </c>
      <c r="D29" s="184"/>
      <c r="E29" s="184"/>
      <c r="F29" s="187" t="str">
        <f>'TABEL PRO-KE-SUB RENSTRA'!L28</f>
        <v>Jumlah   Dokumen   Tugas   Forum   Koordinasi Pimpinan di Kecamatan</v>
      </c>
      <c r="G29" s="293" t="str">
        <f>'TABEL PRO-KE-SUB RENSTRA'!M28</f>
        <v>Dokumen</v>
      </c>
      <c r="H29" s="309">
        <f>'TABEL PRO-KE-SUB RENSTRA'!Q28</f>
        <v>4</v>
      </c>
      <c r="I29" s="109">
        <v>4</v>
      </c>
      <c r="J29" s="166">
        <v>14394650</v>
      </c>
      <c r="K29" s="54">
        <v>90223500</v>
      </c>
      <c r="L29" s="52"/>
      <c r="M29" s="52"/>
    </row>
    <row r="30" spans="1:13" s="4" customFormat="1" ht="11.5" x14ac:dyDescent="0.25">
      <c r="A30" s="50"/>
      <c r="B30" s="50"/>
      <c r="C30" s="55"/>
      <c r="D30" s="50"/>
      <c r="E30" s="50"/>
      <c r="F30" s="55"/>
      <c r="G30" s="55"/>
      <c r="H30" s="55"/>
      <c r="I30" s="55"/>
      <c r="J30" s="55"/>
      <c r="K30" s="41"/>
      <c r="L30" s="41"/>
      <c r="M30" s="41"/>
    </row>
    <row r="31" spans="1:13" s="4" customFormat="1" ht="14.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388" t="s">
        <v>219</v>
      </c>
      <c r="M31" s="388"/>
    </row>
    <row r="32" spans="1:13" s="4" customFormat="1" ht="14.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388" t="s">
        <v>59</v>
      </c>
      <c r="M32" s="388"/>
    </row>
    <row r="33" spans="1:13" s="4" customFormat="1" ht="11.5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 s="4" customFormat="1" ht="11.5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 s="4" customFormat="1" ht="11.5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4" customFormat="1" ht="11.5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4" customFormat="1" ht="14.5" customHeight="1" x14ac:dyDescent="0.25">
      <c r="A37" s="412" t="s">
        <v>58</v>
      </c>
      <c r="B37" s="412"/>
      <c r="C37" s="412"/>
      <c r="D37" s="412"/>
      <c r="E37" s="412"/>
      <c r="F37" s="412"/>
      <c r="G37" s="412"/>
      <c r="H37" s="412"/>
      <c r="I37" s="412"/>
      <c r="J37" s="41"/>
      <c r="K37" s="41"/>
      <c r="L37" s="389" t="s">
        <v>121</v>
      </c>
      <c r="M37" s="389"/>
    </row>
    <row r="38" spans="1:13" s="7" customFormat="1" ht="14.5" customHeight="1" x14ac:dyDescent="0.35">
      <c r="A38" s="413" t="s">
        <v>0</v>
      </c>
      <c r="B38" s="413"/>
      <c r="C38" s="404" t="s">
        <v>6</v>
      </c>
      <c r="D38" s="411" t="s">
        <v>4</v>
      </c>
      <c r="E38" s="411"/>
      <c r="F38" s="411"/>
      <c r="G38" s="292"/>
      <c r="H38" s="411" t="s">
        <v>5</v>
      </c>
      <c r="I38" s="411"/>
      <c r="J38" s="77"/>
      <c r="K38" s="77"/>
      <c r="L38" s="390" t="s">
        <v>122</v>
      </c>
      <c r="M38" s="390"/>
    </row>
    <row r="39" spans="1:13" s="7" customFormat="1" ht="14.5" customHeight="1" x14ac:dyDescent="0.35">
      <c r="A39" s="413"/>
      <c r="B39" s="413"/>
      <c r="C39" s="405"/>
      <c r="D39" s="411"/>
      <c r="E39" s="411"/>
      <c r="F39" s="411"/>
      <c r="G39" s="292"/>
      <c r="H39" s="144" t="s">
        <v>45</v>
      </c>
      <c r="I39" s="144" t="s">
        <v>46</v>
      </c>
      <c r="J39" s="77"/>
      <c r="K39" s="77"/>
      <c r="L39" s="77"/>
      <c r="M39" s="77"/>
    </row>
    <row r="40" spans="1:13" s="5" customFormat="1" ht="13" customHeight="1" x14ac:dyDescent="0.35">
      <c r="A40" s="375">
        <v>1</v>
      </c>
      <c r="B40" s="376"/>
      <c r="C40" s="82" t="s">
        <v>184</v>
      </c>
      <c r="D40" s="86" t="s">
        <v>115</v>
      </c>
      <c r="E40" s="90"/>
      <c r="F40" s="91"/>
      <c r="G40" s="91"/>
      <c r="H40" s="152"/>
      <c r="I40" s="152"/>
      <c r="J40" s="151"/>
      <c r="K40" s="43"/>
      <c r="L40" s="43"/>
      <c r="M40" s="43"/>
    </row>
    <row r="41" spans="1:13" s="5" customFormat="1" ht="36" customHeight="1" x14ac:dyDescent="0.35">
      <c r="A41" s="375">
        <v>2</v>
      </c>
      <c r="B41" s="376"/>
      <c r="C41" s="82" t="s">
        <v>185</v>
      </c>
      <c r="D41" s="86" t="s">
        <v>116</v>
      </c>
      <c r="E41" s="90"/>
      <c r="F41" s="91"/>
      <c r="G41" s="91"/>
      <c r="H41" s="152"/>
      <c r="I41" s="152"/>
      <c r="J41" s="151"/>
      <c r="K41" s="43"/>
      <c r="L41" s="43"/>
      <c r="M41" s="43"/>
    </row>
    <row r="42" spans="1:13" s="5" customFormat="1" ht="36" customHeight="1" x14ac:dyDescent="0.35">
      <c r="A42" s="375">
        <v>3</v>
      </c>
      <c r="B42" s="376"/>
      <c r="C42" s="82" t="s">
        <v>186</v>
      </c>
      <c r="D42" s="86" t="s">
        <v>117</v>
      </c>
      <c r="E42" s="90"/>
      <c r="F42" s="91"/>
      <c r="G42" s="91"/>
      <c r="H42" s="152"/>
      <c r="I42" s="152"/>
      <c r="J42" s="151"/>
      <c r="K42" s="43"/>
      <c r="L42" s="43"/>
      <c r="M42" s="43"/>
    </row>
    <row r="43" spans="1:13" s="5" customFormat="1" ht="16" customHeight="1" x14ac:dyDescent="0.35">
      <c r="A43" s="375">
        <v>4</v>
      </c>
      <c r="B43" s="376"/>
      <c r="C43" s="82" t="s">
        <v>187</v>
      </c>
      <c r="D43" s="86" t="s">
        <v>189</v>
      </c>
      <c r="E43" s="90"/>
      <c r="F43" s="91"/>
      <c r="G43" s="91"/>
      <c r="H43" s="152"/>
      <c r="I43" s="152"/>
      <c r="J43" s="151"/>
      <c r="K43" s="43"/>
      <c r="L43" s="43"/>
      <c r="M43" s="43"/>
    </row>
    <row r="44" spans="1:13" s="4" customFormat="1" ht="11.5" x14ac:dyDescent="0.25">
      <c r="A44" s="375">
        <v>5</v>
      </c>
      <c r="B44" s="376"/>
      <c r="C44" s="82" t="s">
        <v>188</v>
      </c>
      <c r="D44" s="86" t="s">
        <v>119</v>
      </c>
      <c r="E44" s="90"/>
      <c r="F44" s="91"/>
      <c r="G44" s="91"/>
      <c r="H44" s="152"/>
      <c r="I44" s="152"/>
      <c r="J44" s="151"/>
      <c r="K44" s="41"/>
      <c r="L44" s="41"/>
      <c r="M44" s="41"/>
    </row>
    <row r="45" spans="1:13" s="4" customFormat="1" ht="11.5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1:13" s="4" customFormat="1" ht="11.5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</row>
    <row r="47" spans="1:13" s="4" customFormat="1" ht="11.5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</row>
    <row r="48" spans="1:13" s="4" customFormat="1" ht="11.5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1:13" s="4" customFormat="1" ht="11.5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</row>
    <row r="50" spans="1:13" s="4" customFormat="1" ht="11.5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3" s="4" customFormat="1" ht="11.5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3" s="4" customFormat="1" ht="11.5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</row>
    <row r="53" spans="1:13" s="4" customFormat="1" ht="11.5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s="4" customFormat="1" ht="11.5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  <row r="55" spans="1:13" s="4" customFormat="1" ht="11.5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s="4" customFormat="1" ht="11.5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</row>
    <row r="57" spans="1:13" s="4" customFormat="1" ht="11.5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 s="4" customFormat="1" ht="11.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s="4" customFormat="1" ht="11.5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3" s="4" customFormat="1" ht="11.5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</row>
    <row r="61" spans="1:13" s="4" customFormat="1" ht="11.5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 s="4" customFormat="1" ht="11.5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</row>
    <row r="63" spans="1:13" s="4" customFormat="1" ht="11.5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</sheetData>
  <mergeCells count="51">
    <mergeCell ref="B15:C15"/>
    <mergeCell ref="E15:F15"/>
    <mergeCell ref="A44:B44"/>
    <mergeCell ref="L31:M31"/>
    <mergeCell ref="L32:M32"/>
    <mergeCell ref="L37:M37"/>
    <mergeCell ref="L38:M38"/>
    <mergeCell ref="A41:B41"/>
    <mergeCell ref="A42:B42"/>
    <mergeCell ref="A43:B43"/>
    <mergeCell ref="H38:I38"/>
    <mergeCell ref="A37:I37"/>
    <mergeCell ref="A38:B39"/>
    <mergeCell ref="A40:B40"/>
    <mergeCell ref="D38:F39"/>
    <mergeCell ref="C38:C39"/>
    <mergeCell ref="E17:F17"/>
    <mergeCell ref="B19:C19"/>
    <mergeCell ref="E19:F19"/>
    <mergeCell ref="A25:C25"/>
    <mergeCell ref="D25:F25"/>
    <mergeCell ref="A21:C21"/>
    <mergeCell ref="D21:F21"/>
    <mergeCell ref="B17:C17"/>
    <mergeCell ref="A26:C26"/>
    <mergeCell ref="D26:F26"/>
    <mergeCell ref="B27:C27"/>
    <mergeCell ref="E27:F27"/>
    <mergeCell ref="A22:C22"/>
    <mergeCell ref="D22:F22"/>
    <mergeCell ref="B23:C23"/>
    <mergeCell ref="E23:F23"/>
    <mergeCell ref="A3:C4"/>
    <mergeCell ref="D3:F4"/>
    <mergeCell ref="H3:I3"/>
    <mergeCell ref="L3:L4"/>
    <mergeCell ref="M3:M4"/>
    <mergeCell ref="J3:K3"/>
    <mergeCell ref="G3:G4"/>
    <mergeCell ref="A13:C13"/>
    <mergeCell ref="D13:F13"/>
    <mergeCell ref="A14:C14"/>
    <mergeCell ref="D14:F14"/>
    <mergeCell ref="A5:C5"/>
    <mergeCell ref="D5:F5"/>
    <mergeCell ref="A6:C6"/>
    <mergeCell ref="D6:F6"/>
    <mergeCell ref="B7:C7"/>
    <mergeCell ref="E7:F7"/>
    <mergeCell ref="B11:C11"/>
    <mergeCell ref="E11:F11"/>
  </mergeCells>
  <printOptions horizontalCentered="1"/>
  <pageMargins left="0.39370078740157483" right="0.39370078740157483" top="0.59055118110236227" bottom="0.39370078740157483" header="0" footer="0"/>
  <pageSetup paperSize="9" orientation="landscape" horizontalDpi="4294967293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6" workbookViewId="0">
      <selection activeCell="G20" sqref="G20"/>
    </sheetView>
  </sheetViews>
  <sheetFormatPr defaultRowHeight="11.5" x14ac:dyDescent="0.25"/>
  <cols>
    <col min="1" max="2" width="1.54296875" style="41" customWidth="1"/>
    <col min="3" max="3" width="20.54296875" style="41" customWidth="1"/>
    <col min="4" max="5" width="1.54296875" style="41" customWidth="1"/>
    <col min="6" max="8" width="15.54296875" style="41" customWidth="1"/>
    <col min="9" max="10" width="13.54296875" style="41" customWidth="1"/>
    <col min="11" max="12" width="17.7265625" style="41" customWidth="1"/>
    <col min="13" max="16384" width="8.7265625" style="4"/>
  </cols>
  <sheetData>
    <row r="1" spans="1:12" s="102" customFormat="1" x14ac:dyDescent="0.25">
      <c r="A1" s="419" t="s">
        <v>225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3" spans="1:12" s="7" customFormat="1" ht="23.15" customHeight="1" x14ac:dyDescent="0.35">
      <c r="A3" s="398" t="s">
        <v>39</v>
      </c>
      <c r="B3" s="399"/>
      <c r="C3" s="400"/>
      <c r="D3" s="398" t="s">
        <v>40</v>
      </c>
      <c r="E3" s="399"/>
      <c r="F3" s="400"/>
      <c r="G3" s="420" t="s">
        <v>2</v>
      </c>
      <c r="H3" s="420"/>
      <c r="I3" s="411" t="s">
        <v>12</v>
      </c>
      <c r="J3" s="411"/>
      <c r="K3" s="404" t="s">
        <v>3</v>
      </c>
      <c r="L3" s="404" t="s">
        <v>28</v>
      </c>
    </row>
    <row r="4" spans="1:12" s="5" customFormat="1" ht="23.15" customHeight="1" x14ac:dyDescent="0.35">
      <c r="A4" s="401"/>
      <c r="B4" s="402"/>
      <c r="C4" s="403"/>
      <c r="D4" s="401"/>
      <c r="E4" s="402"/>
      <c r="F4" s="403"/>
      <c r="G4" s="194" t="s">
        <v>45</v>
      </c>
      <c r="H4" s="194" t="s">
        <v>46</v>
      </c>
      <c r="I4" s="194" t="s">
        <v>45</v>
      </c>
      <c r="J4" s="194" t="s">
        <v>46</v>
      </c>
      <c r="K4" s="405"/>
      <c r="L4" s="405"/>
    </row>
    <row r="5" spans="1:12" s="32" customFormat="1" x14ac:dyDescent="0.35">
      <c r="A5" s="414"/>
      <c r="B5" s="415"/>
      <c r="C5" s="416"/>
      <c r="D5" s="414"/>
      <c r="E5" s="415"/>
      <c r="F5" s="416"/>
      <c r="G5" s="53"/>
      <c r="H5" s="53"/>
      <c r="I5" s="54"/>
      <c r="J5" s="54"/>
      <c r="K5" s="52"/>
      <c r="L5" s="52"/>
    </row>
    <row r="6" spans="1:12" s="32" customFormat="1" ht="34" customHeight="1" x14ac:dyDescent="0.35">
      <c r="A6" s="395" t="str">
        <f>'TABEL PRO-KE-SUB RENSTRA'!D7</f>
        <v>Program Pemberdayaan Masyarakat Desa Dan Kelurahan</v>
      </c>
      <c r="B6" s="396"/>
      <c r="C6" s="410"/>
      <c r="D6" s="396" t="str">
        <f>'TABEL PRO-KE-SUB RENSTRA'!J7</f>
        <v>Tingkat partisipasi dan pemberdayaan masyarakat Kecamatan/kelurahan</v>
      </c>
      <c r="E6" s="396"/>
      <c r="F6" s="410"/>
      <c r="G6" s="198">
        <f>'TABEL PROKESUB RENJA'!H6</f>
        <v>0.26</v>
      </c>
      <c r="H6" s="198">
        <f>'TABEL PROKESUB RENJA'!I6</f>
        <v>0.26</v>
      </c>
      <c r="I6" s="166">
        <f>'TABEL PROKESUB RENJA'!J6</f>
        <v>5474764815</v>
      </c>
      <c r="J6" s="166">
        <f>'TABEL PROKESUB RENJA'!K6</f>
        <v>4482202936</v>
      </c>
      <c r="K6" s="52"/>
      <c r="L6" s="52"/>
    </row>
    <row r="7" spans="1:12" s="32" customFormat="1" ht="14.5" customHeight="1" x14ac:dyDescent="0.35">
      <c r="A7" s="188"/>
      <c r="B7" s="396" t="str">
        <f>'TABEL PRO-KE-SUB RENSTRA'!E8</f>
        <v>Kegiatan  Pemberdayaan Kelurahan</v>
      </c>
      <c r="C7" s="410"/>
      <c r="D7" s="184"/>
      <c r="E7" s="396" t="str">
        <f>'TABEL PRO-KE-SUB RENSTRA'!K8</f>
        <v>Terlaksananya Kegiatan Pemberdayaan Kelurahan yang dilaksanakan</v>
      </c>
      <c r="F7" s="410"/>
      <c r="G7" s="311">
        <f>'TABEL PROKESUB RENJA'!H7</f>
        <v>3</v>
      </c>
      <c r="H7" s="311">
        <f>'TABEL PROKESUB RENJA'!I7</f>
        <v>3</v>
      </c>
      <c r="I7" s="166">
        <f>'TABEL PROKESUB RENJA'!J7</f>
        <v>2624562865</v>
      </c>
      <c r="J7" s="166">
        <f>'TABEL PROKESUB RENJA'!K7</f>
        <v>2175282936</v>
      </c>
      <c r="K7" s="52"/>
      <c r="L7" s="52"/>
    </row>
    <row r="8" spans="1:12" s="32" customFormat="1" ht="80.5" x14ac:dyDescent="0.35">
      <c r="A8" s="188"/>
      <c r="B8" s="184"/>
      <c r="C8" s="187" t="str">
        <f>'TABEL PRO-KE-SUB RENSTRA'!F9</f>
        <v>Sub Kegiatan Peningkatan Partisipasi Masyarakat dalam Forum Musyawarah Perencanaan Pembangunan di Kelurahan</v>
      </c>
      <c r="D8" s="184"/>
      <c r="E8" s="184"/>
      <c r="F8" s="187" t="str">
        <f>'TABEL PRO-KE-SUB RENSTRA'!L9</f>
        <v>Jumlah      Lembaga      Kemasyarakatan      yang Berpartisipasi     dalam     Forum     Musyawarah Perencanaan pembangunan di Kelurahan</v>
      </c>
      <c r="G8" s="311">
        <f>'TABEL PROKESUB RENJA'!H8</f>
        <v>1</v>
      </c>
      <c r="H8" s="311">
        <f>'TABEL PROKESUB RENJA'!I8</f>
        <v>1</v>
      </c>
      <c r="I8" s="166">
        <f>'TABEL PROKESUB RENJA'!J8</f>
        <v>211484250</v>
      </c>
      <c r="J8" s="166">
        <f>'TABEL PROKESUB RENJA'!K8</f>
        <v>173714850</v>
      </c>
      <c r="K8" s="52"/>
      <c r="L8" s="52"/>
    </row>
    <row r="9" spans="1:12" s="32" customFormat="1" ht="34.5" x14ac:dyDescent="0.35">
      <c r="A9" s="188"/>
      <c r="B9" s="184"/>
      <c r="C9" s="187" t="str">
        <f>'TABEL PRO-KE-SUB RENSTRA'!F10</f>
        <v>Sub Kegiatan Pembangunan Sarana dan Prasarana</v>
      </c>
      <c r="D9" s="184"/>
      <c r="E9" s="184"/>
      <c r="F9" s="187" t="str">
        <f>'TABEL PRO-KE-SUB RENSTRA'!L10</f>
        <v>Jumlah  Sarana  dan  Prasarana  Kelurahan  yang Terbangun</v>
      </c>
      <c r="G9" s="311">
        <f>'TABEL PROKESUB RENJA'!H9</f>
        <v>8</v>
      </c>
      <c r="H9" s="311">
        <f>'TABEL PROKESUB RENJA'!I9</f>
        <v>8</v>
      </c>
      <c r="I9" s="166">
        <f>'TABEL PROKESUB RENJA'!J9</f>
        <v>359000000</v>
      </c>
      <c r="J9" s="166">
        <f>'TABEL PROKESUB RENJA'!K9</f>
        <v>293560200</v>
      </c>
      <c r="K9" s="52"/>
      <c r="L9" s="52"/>
    </row>
    <row r="10" spans="1:12" s="32" customFormat="1" ht="57.5" x14ac:dyDescent="0.35">
      <c r="A10" s="188"/>
      <c r="B10" s="184"/>
      <c r="C10" s="187" t="str">
        <f>'TABEL PRO-KE-SUB RENSTRA'!F11</f>
        <v>Sub Kegiatan  Pemberdayaan Masyarakat di Kelurahan</v>
      </c>
      <c r="D10" s="184"/>
      <c r="E10" s="184"/>
      <c r="F10" s="187" t="str">
        <f>'TABEL PRO-KE-SUB RENSTRA'!L11</f>
        <v>Jumlah Pokmas dan Ormas yang melaksanakan Pemberdayaan Masyarakat di Kelurahan</v>
      </c>
      <c r="G10" s="311">
        <f>'TABEL PROKESUB RENJA'!H10</f>
        <v>8</v>
      </c>
      <c r="H10" s="311">
        <f>'TABEL PROKESUB RENJA'!I10</f>
        <v>8</v>
      </c>
      <c r="I10" s="166">
        <f>'TABEL PROKESUB RENJA'!J10</f>
        <v>2054078615</v>
      </c>
      <c r="J10" s="166">
        <f>'TABEL PROKESUB RENJA'!K10</f>
        <v>1708007886</v>
      </c>
      <c r="K10" s="52"/>
      <c r="L10" s="52"/>
    </row>
    <row r="11" spans="1:12" s="32" customFormat="1" ht="48" customHeight="1" x14ac:dyDescent="0.35">
      <c r="A11" s="188"/>
      <c r="B11" s="396" t="str">
        <f>'TABEL PRO-KE-SUB RENSTRA'!E12</f>
        <v>Pemberdayaan Lembaga Kemasyarakatan Tingkat Kecamatan</v>
      </c>
      <c r="C11" s="410"/>
      <c r="D11" s="184"/>
      <c r="E11" s="396" t="str">
        <f>'TABEL PRO-KE-SUB RENSTRA'!K12</f>
        <v>Jumlah Lembaga Kemasyarakatan Tingkat Kecamatan yang diberdayakan</v>
      </c>
      <c r="F11" s="410"/>
      <c r="G11" s="311">
        <f>'TABEL PROKESUB RENJA'!H11</f>
        <v>133</v>
      </c>
      <c r="H11" s="311">
        <f>'TABEL PROKESUB RENJA'!I11</f>
        <v>133</v>
      </c>
      <c r="I11" s="166">
        <f>'TABEL PROKESUB RENJA'!J11</f>
        <v>2850201950</v>
      </c>
      <c r="J11" s="166">
        <f>'TABEL PROKESUB RENJA'!K11</f>
        <v>2306920000</v>
      </c>
      <c r="K11" s="52"/>
      <c r="L11" s="52"/>
    </row>
    <row r="12" spans="1:12" s="32" customFormat="1" ht="35.5" customHeight="1" x14ac:dyDescent="0.35">
      <c r="A12" s="188"/>
      <c r="B12" s="184"/>
      <c r="C12" s="187" t="str">
        <f>'TABEL PRO-KE-SUB RENSTRA'!F13</f>
        <v>Sub Kegiatan Penyelenggaraan Lembaga Kemasyarakatan</v>
      </c>
      <c r="D12" s="184"/>
      <c r="E12" s="184"/>
      <c r="F12" s="187" t="str">
        <f>'TABEL PRO-KE-SUB RENSTRA'!L13</f>
        <v>Jumlah      Lembaga      Kemasyarakatan      yang
Diselenggarakan</v>
      </c>
      <c r="G12" s="311">
        <f>'TABEL PROKESUB RENJA'!H12</f>
        <v>1</v>
      </c>
      <c r="H12" s="311">
        <f>'TABEL PROKESUB RENJA'!I12</f>
        <v>1</v>
      </c>
      <c r="I12" s="166">
        <f>'TABEL PROKESUB RENJA'!J12</f>
        <v>2850201950</v>
      </c>
      <c r="J12" s="166">
        <f>'TABEL PROKESUB RENJA'!K12</f>
        <v>2306920000</v>
      </c>
      <c r="K12" s="52"/>
      <c r="L12" s="52"/>
    </row>
    <row r="13" spans="1:12" s="32" customFormat="1" ht="25.5" customHeight="1" x14ac:dyDescent="0.35">
      <c r="A13" s="395" t="str">
        <f>'TABEL PRO-KE-SUB RENSTRA'!D15</f>
        <v>Program Penyelenggaraan Pemerintahan Dan Pelayanan Publik</v>
      </c>
      <c r="B13" s="396"/>
      <c r="C13" s="410"/>
      <c r="D13" s="395" t="str">
        <f>'TABEL PRO-KE-SUB RENSTRA'!J15</f>
        <v>Presentase tingkat layanan</v>
      </c>
      <c r="E13" s="396"/>
      <c r="F13" s="410"/>
      <c r="G13" s="169">
        <f>'TABEL PROKESUB RENJA'!H14</f>
        <v>0.9</v>
      </c>
      <c r="H13" s="169">
        <f>'TABEL PROKESUB RENJA'!I14</f>
        <v>0.9</v>
      </c>
      <c r="I13" s="166">
        <f>'TABEL PROKESUB RENJA'!J14</f>
        <v>1472836229</v>
      </c>
      <c r="J13" s="166">
        <f>'TABEL PROKESUB RENJA'!K14</f>
        <v>1432692023</v>
      </c>
      <c r="K13" s="52"/>
      <c r="L13" s="52"/>
    </row>
    <row r="14" spans="1:12" s="32" customFormat="1" ht="37" customHeight="1" x14ac:dyDescent="0.35">
      <c r="A14" s="228"/>
      <c r="B14" s="396" t="str">
        <f>'TABEL PRO-KE-SUB RENSTRA'!E16</f>
        <v>Koordinasi           Penyelenggaraan           Kegiatan Pemerintahan di Tingkat Kecamatan</v>
      </c>
      <c r="C14" s="410"/>
      <c r="D14" s="226"/>
      <c r="E14" s="396" t="str">
        <f>'TABEL PRO-KE-SUB RENSTRA'!K16</f>
        <v>Terlaksananya Koordinasi</v>
      </c>
      <c r="F14" s="410"/>
      <c r="G14" s="311">
        <f>'TABEL PROKESUB RENJA'!H15</f>
        <v>9</v>
      </c>
      <c r="H14" s="235">
        <f>'TABEL PROKESUB RENJA'!I15</f>
        <v>9</v>
      </c>
      <c r="I14" s="166">
        <f>'TABEL PROKESUB RENJA'!J15</f>
        <v>6759900</v>
      </c>
      <c r="J14" s="166">
        <f>'TABEL PROKESUB RENJA'!K15</f>
        <v>0</v>
      </c>
      <c r="K14" s="52"/>
      <c r="L14" s="52"/>
    </row>
    <row r="15" spans="1:12" s="32" customFormat="1" ht="46" x14ac:dyDescent="0.35">
      <c r="A15" s="228"/>
      <c r="B15" s="226"/>
      <c r="C15" s="229" t="str">
        <f>'TABEL PRO-KE-SUB RENSTRA'!F17</f>
        <v>Peningkatan Efektifitas Kegiatan Pemerintahan di Tingkat Kecamatan</v>
      </c>
      <c r="D15" s="226"/>
      <c r="E15" s="226"/>
      <c r="F15" s="229" t="str">
        <f>'TABEL PRO-KE-SUB RENSTRA'!L17</f>
        <v>Jumlah     Dokumen     Peningkatan     Efektifitas Kegiatan Pemerintahan di Tingkat Kecamatan</v>
      </c>
      <c r="G15" s="311">
        <f>'TABEL PROKESUB RENJA'!H16</f>
        <v>90</v>
      </c>
      <c r="H15" s="311">
        <f>'TABEL PROKESUB RENJA'!H16</f>
        <v>90</v>
      </c>
      <c r="I15" s="166">
        <f>'TABEL PROKESUB RENJA'!J16</f>
        <v>6759900</v>
      </c>
      <c r="J15" s="166">
        <f>'TABEL PROKESUB RENJA'!K16</f>
        <v>0</v>
      </c>
      <c r="K15" s="52"/>
      <c r="L15" s="52"/>
    </row>
    <row r="16" spans="1:12" s="32" customFormat="1" ht="37" customHeight="1" x14ac:dyDescent="0.35">
      <c r="A16" s="188"/>
      <c r="B16" s="396" t="str">
        <f>'TABEL PRO-KE-SUB RENSTRA'!E18</f>
        <v>Kegiatan Koordinasi Pemeliharaan Prasarana dan Sarana Pelayanan Umum</v>
      </c>
      <c r="C16" s="410"/>
      <c r="D16" s="184"/>
      <c r="E16" s="396" t="str">
        <f>'TABEL PRO-KE-SUB RENSTRA'!K18</f>
        <v>Terlaksananya Koordinasi</v>
      </c>
      <c r="F16" s="410"/>
      <c r="G16" s="311">
        <f>'TABEL PROKESUB RENJA'!H17</f>
        <v>9</v>
      </c>
      <c r="H16" s="235">
        <f>'TABEL PROKESUB RENJA'!I17</f>
        <v>9</v>
      </c>
      <c r="I16" s="166">
        <f>'TABEL PROKESUB RENJA'!J17</f>
        <v>186555800</v>
      </c>
      <c r="J16" s="166">
        <f>'TABEL PROKESUB RENJA'!K17</f>
        <v>285491900</v>
      </c>
      <c r="K16" s="52"/>
      <c r="L16" s="52"/>
    </row>
    <row r="17" spans="1:12" s="32" customFormat="1" ht="92" x14ac:dyDescent="0.35">
      <c r="A17" s="188"/>
      <c r="B17" s="184"/>
      <c r="C17" s="187" t="str">
        <f>'TABEL PRO-KE-SUB RENSTRA'!F19</f>
        <v>Sub Kegiatan Koordinasi/Sinergi dengan Perangkat Daerah dan/atau Instansi Vertikal yang terkait dalam Pemeliharaan Sarana dan Prasarana Pelayanan Umum</v>
      </c>
      <c r="D17" s="184"/>
      <c r="E17" s="184"/>
      <c r="F17" s="187" t="str">
        <f>'TABEL PRO-KE-SUB RENSTRA'!L19</f>
        <v>Jumlah Dokumen Koordinasi/Sinergi dengan Perangkat Daerah dan/atau  Instansi  Vertikal yang Terkait dalam Pemeliharaan Sarana dan Prasarana Pelayanan Umum</v>
      </c>
      <c r="G17" s="311">
        <f>'TABEL PROKESUB RENJA'!H18</f>
        <v>680</v>
      </c>
      <c r="H17" s="311">
        <f>'TABEL PROKESUB RENJA'!I18</f>
        <v>680</v>
      </c>
      <c r="I17" s="166">
        <f>'TABEL PROKESUB RENJA'!J18</f>
        <v>186555800</v>
      </c>
      <c r="J17" s="166">
        <f>'TABEL PROKESUB RENJA'!K18</f>
        <v>285491900</v>
      </c>
      <c r="K17" s="52"/>
      <c r="L17" s="52"/>
    </row>
    <row r="18" spans="1:12" s="32" customFormat="1" ht="37.5" customHeight="1" x14ac:dyDescent="0.35">
      <c r="A18" s="188"/>
      <c r="B18" s="417" t="str">
        <f>'TABEL PRO-KE-SUB RENSTRA'!E20</f>
        <v>Kegiatan Pelaksanaan Urusan Pemerintahan yang Dilimpahkan kepada Camat</v>
      </c>
      <c r="C18" s="418"/>
      <c r="D18" s="184"/>
      <c r="E18" s="415" t="str">
        <f>'TABEL PRO-KE-SUB RENSTRA'!K20</f>
        <v>Terlaksananya Pelimpahan urusan pemerintahan</v>
      </c>
      <c r="F18" s="416"/>
      <c r="G18" s="311">
        <f>'TABEL PROKESUB RENJA'!H19</f>
        <v>6</v>
      </c>
      <c r="H18" s="311">
        <f>'TABEL PROKESUB RENJA'!I19</f>
        <v>6</v>
      </c>
      <c r="I18" s="166">
        <f>'TABEL PROKESUB RENJA'!J19</f>
        <v>1286280429</v>
      </c>
      <c r="J18" s="166">
        <f>'TABEL PROKESUB RENJA'!K19</f>
        <v>1147200123</v>
      </c>
      <c r="K18" s="52"/>
      <c r="L18" s="52"/>
    </row>
    <row r="19" spans="1:12" s="32" customFormat="1" ht="46" x14ac:dyDescent="0.35">
      <c r="A19" s="188"/>
      <c r="B19" s="184"/>
      <c r="C19" s="187" t="str">
        <f>'TABEL PRO-KE-SUB RENSTRA'!F21</f>
        <v>Sub Kegiatan Pelaksanaan Urusan Pemerintahan yang terkait dengan Kewenangan Lain yang Dilimpahkan</v>
      </c>
      <c r="D19" s="184"/>
      <c r="E19" s="184"/>
      <c r="F19" s="187" t="str">
        <f>'TABEL PRO-KE-SUB RENSTRA'!L21</f>
        <v>Jumlah  Laporan Pelaksanaan  Kewenangan Lain yang Dilimpahkan</v>
      </c>
      <c r="G19" s="311">
        <f>'TABEL PROKESUB RENJA'!H20</f>
        <v>8</v>
      </c>
      <c r="H19" s="311">
        <f>'TABEL PROKESUB RENJA'!I20</f>
        <v>8</v>
      </c>
      <c r="I19" s="166">
        <f>'TABEL PROKESUB RENJA'!J20</f>
        <v>1286280429</v>
      </c>
      <c r="J19" s="166">
        <f>'TABEL PROKESUB RENJA'!K20</f>
        <v>1147200123</v>
      </c>
      <c r="K19" s="52"/>
      <c r="L19" s="52"/>
    </row>
    <row r="20" spans="1:12" s="32" customFormat="1" ht="39.5" customHeight="1" x14ac:dyDescent="0.35">
      <c r="A20" s="395" t="str">
        <f>'TABEL PRO-KE-SUB RENSTRA'!D22</f>
        <v>Program Koordinasi Ketentraman Dan Ketertiban Umum</v>
      </c>
      <c r="B20" s="396"/>
      <c r="C20" s="410"/>
      <c r="D20" s="395" t="str">
        <f>'TABEL PRO-KE-SUB RENSTRA'!J22</f>
        <v>Persentase penurunan tingkat pelanggaran ketenteraman ketertiban umum</v>
      </c>
      <c r="E20" s="396"/>
      <c r="F20" s="410"/>
      <c r="G20" s="311">
        <f>'TABEL PROKESUB RENJA'!H22</f>
        <v>10</v>
      </c>
      <c r="H20" s="311">
        <f>'TABEL PROKESUB RENJA'!I22</f>
        <v>10</v>
      </c>
      <c r="I20" s="166">
        <f>'TABEL PROKESUB RENJA'!J22</f>
        <v>30477000</v>
      </c>
      <c r="J20" s="166">
        <f>'TABEL PROKESUB RENJA'!K22</f>
        <v>12643800</v>
      </c>
      <c r="K20" s="52"/>
      <c r="L20" s="52"/>
    </row>
    <row r="21" spans="1:12" s="32" customFormat="1" ht="37" customHeight="1" x14ac:dyDescent="0.35">
      <c r="A21" s="188"/>
      <c r="B21" s="396" t="str">
        <f>'TABEL PRO-KE-SUB RENSTRA'!E23</f>
        <v>Kegiatan Koordinasi Upaya Penyelenggaraan Ketenteraman dan Ketertiban Umum</v>
      </c>
      <c r="C21" s="410"/>
      <c r="D21" s="184"/>
      <c r="E21" s="396" t="str">
        <f>'TABEL PRO-KE-SUB RENSTRA'!K23</f>
        <v>Terselenggaranya Koordinasi Ketentraman dan Ketertiban Umum</v>
      </c>
      <c r="F21" s="410"/>
      <c r="G21" s="311">
        <f>'TABEL PROKESUB RENJA'!H23</f>
        <v>1</v>
      </c>
      <c r="H21" s="311">
        <f>'TABEL PROKESUB RENJA'!I23</f>
        <v>1</v>
      </c>
      <c r="I21" s="166">
        <f>'TABEL PROKESUB RENJA'!J23</f>
        <v>30477000</v>
      </c>
      <c r="J21" s="166">
        <f>'TABEL PROKESUB RENJA'!K23</f>
        <v>12643800</v>
      </c>
      <c r="K21" s="52"/>
      <c r="L21" s="52"/>
    </row>
    <row r="22" spans="1:12" s="32" customFormat="1" ht="94" customHeight="1" x14ac:dyDescent="0.35">
      <c r="A22" s="188"/>
      <c r="B22" s="184"/>
      <c r="C22" s="187" t="str">
        <f>'TABEL PRO-KE-SUB RENSTRA'!F24</f>
        <v>Sub Kegiatan Sinergitas dengan Kepolisian Negara Republik Indonesia, Tentara Nasional Indonesia dan Instansi Vertikal di Wilayah Kecamatan</v>
      </c>
      <c r="D22" s="184"/>
      <c r="E22" s="184"/>
      <c r="F22" s="187" t="str">
        <f>'TABEL PRO-KE-SUB RENSTRA'!L24</f>
        <v>Jumlah Laporan Hasil Sinergitas dengan Kepolisian Negara Republik Indonesia, Tentara Nasional   Indonesia   dan   Instansi   Vertikal   di Wilayah Kecamatan</v>
      </c>
      <c r="G22" s="311">
        <f>'TABEL PROKESUB RENJA'!H24</f>
        <v>12</v>
      </c>
      <c r="H22" s="311">
        <f>'TABEL PROKESUB RENJA'!I24</f>
        <v>12</v>
      </c>
      <c r="I22" s="166">
        <f>'TABEL PROKESUB RENJA'!J24</f>
        <v>30477000</v>
      </c>
      <c r="J22" s="166">
        <f>'TABEL PROKESUB RENJA'!K24</f>
        <v>12643800</v>
      </c>
      <c r="K22" s="52"/>
      <c r="L22" s="52"/>
    </row>
    <row r="23" spans="1:12" s="32" customFormat="1" ht="36.5" customHeight="1" x14ac:dyDescent="0.35">
      <c r="A23" s="395" t="str">
        <f>'TABEL PRO-KE-SUB RENSTRA'!D25</f>
        <v>Program Penyelenggaraan Urusan Pemerintahan Umum</v>
      </c>
      <c r="B23" s="396"/>
      <c r="C23" s="410"/>
      <c r="D23" s="395" t="str">
        <f>'TABEL PRO-KE-SUB RENSTRA'!J25</f>
        <v>Persentase penyelenggaraan urusan pemerintah daerah yang dilaksanakan</v>
      </c>
      <c r="E23" s="396"/>
      <c r="F23" s="410"/>
      <c r="G23" s="235">
        <f>'TABEL PROKESUB RENJA'!H26</f>
        <v>100</v>
      </c>
      <c r="H23" s="235">
        <f>'TABEL PROKESUB RENJA'!I26</f>
        <v>100</v>
      </c>
      <c r="I23" s="166">
        <f>'TABEL PROKESUB RENJA'!J26</f>
        <v>54388650</v>
      </c>
      <c r="J23" s="166">
        <f>'TABEL PROKESUB RENJA'!K26</f>
        <v>90223500</v>
      </c>
      <c r="K23" s="52"/>
      <c r="L23" s="52"/>
    </row>
    <row r="24" spans="1:12" s="32" customFormat="1" ht="38.5" customHeight="1" x14ac:dyDescent="0.35">
      <c r="A24" s="188"/>
      <c r="B24" s="396" t="str">
        <f>'TABEL PRO-KE-SUB RENSTRA'!E26</f>
        <v>Kegiatan Penyelenggaraan Urusan Pemerintahan Umum sesuai Penugasan Kepala Daerah</v>
      </c>
      <c r="C24" s="410"/>
      <c r="D24" s="184"/>
      <c r="E24" s="396" t="str">
        <f>'TABEL PRO-KE-SUB RENSTRA'!K26</f>
        <v xml:space="preserve">Terselenggaranya Urusan Pemerintahan Umum </v>
      </c>
      <c r="F24" s="410"/>
      <c r="G24" s="311">
        <f>'TABEL PROKESUB RENJA'!H27</f>
        <v>2</v>
      </c>
      <c r="H24" s="311">
        <f>'TABEL PROKESUB RENJA'!I27</f>
        <v>2</v>
      </c>
      <c r="I24" s="166">
        <f>'TABEL PROKESUB RENJA'!J27</f>
        <v>54388650</v>
      </c>
      <c r="J24" s="166">
        <f>'TABEL PROKESUB RENJA'!K27</f>
        <v>90223500</v>
      </c>
      <c r="K24" s="52"/>
      <c r="L24" s="52"/>
    </row>
    <row r="25" spans="1:12" s="32" customFormat="1" ht="103.5" x14ac:dyDescent="0.35">
      <c r="A25" s="188"/>
      <c r="B25" s="184"/>
      <c r="C25" s="187" t="str">
        <f>'TABEL PRO-KE-SUB RENSTRA'!F27</f>
        <v>Sub Kegiatan Pembinaan Keurukunan antarsuku dan intrasuku, Umat Beragama, Ras dan Golongan lainnya guna mewujudkan Stabilitas Keamanan Lokal, Regional dan Nasional</v>
      </c>
      <c r="D25" s="184"/>
      <c r="E25" s="184"/>
      <c r="F25" s="187" t="str">
        <f>'TABEL PRO-KE-SUB RENSTRA'!L27</f>
        <v>Jumlah Orang yang Mengikuti Pembinaan Kerukunan Antar Suku dan Intra Suku , Umat Beragama, Ras, dan Golongan Lainnya Guna Mewujudkan Stabilitas     Keamanan     Lokal,
Regional, dan Nasional</v>
      </c>
      <c r="G25" s="311">
        <f>'TABEL PROKESUB RENJA'!H28</f>
        <v>200</v>
      </c>
      <c r="H25" s="311">
        <f>'TABEL PROKESUB RENJA'!I28</f>
        <v>200</v>
      </c>
      <c r="I25" s="166">
        <f>'TABEL PROKESUB RENJA'!J28</f>
        <v>39994000</v>
      </c>
      <c r="J25" s="166">
        <f>'TABEL PROKESUB RENJA'!K28</f>
        <v>0</v>
      </c>
      <c r="K25" s="52"/>
      <c r="L25" s="52"/>
    </row>
    <row r="26" spans="1:12" s="32" customFormat="1" ht="46" x14ac:dyDescent="0.35">
      <c r="A26" s="188"/>
      <c r="B26" s="184"/>
      <c r="C26" s="187" t="str">
        <f>'TABEL PRO-KE-SUB RENSTRA'!F28</f>
        <v>Sub Kegiatan Pelaksanaan Tugas Forum Koordinasi Pimpinan di Kecamatan</v>
      </c>
      <c r="D26" s="184"/>
      <c r="E26" s="184"/>
      <c r="F26" s="187" t="str">
        <f>'TABEL PRO-KE-SUB RENSTRA'!L28</f>
        <v>Jumlah   Dokumen   Tugas   Forum   Koordinasi Pimpinan di Kecamatan</v>
      </c>
      <c r="G26" s="311">
        <f>'TABEL PROKESUB RENJA'!H29</f>
        <v>4</v>
      </c>
      <c r="H26" s="311">
        <f>'TABEL PROKESUB RENJA'!I29</f>
        <v>4</v>
      </c>
      <c r="I26" s="166">
        <f>'TABEL PROKESUB RENJA'!J29</f>
        <v>14394650</v>
      </c>
      <c r="J26" s="166">
        <f>'TABEL PROKESUB RENJA'!K29</f>
        <v>90223500</v>
      </c>
      <c r="K26" s="52"/>
      <c r="L26" s="52"/>
    </row>
    <row r="27" spans="1:12" x14ac:dyDescent="0.25">
      <c r="A27" s="50"/>
      <c r="B27" s="50"/>
      <c r="C27" s="55"/>
      <c r="D27" s="50"/>
      <c r="E27" s="50"/>
      <c r="F27" s="55"/>
      <c r="G27" s="55"/>
      <c r="H27" s="55"/>
    </row>
    <row r="28" spans="1:12" ht="14.5" customHeight="1" x14ac:dyDescent="0.25">
      <c r="K28" s="388" t="s">
        <v>219</v>
      </c>
      <c r="L28" s="388"/>
    </row>
    <row r="29" spans="1:12" ht="14.5" customHeight="1" x14ac:dyDescent="0.25">
      <c r="K29" s="388" t="s">
        <v>59</v>
      </c>
      <c r="L29" s="388"/>
    </row>
    <row r="34" spans="1:12" x14ac:dyDescent="0.25">
      <c r="K34" s="389" t="s">
        <v>121</v>
      </c>
      <c r="L34" s="389"/>
    </row>
    <row r="35" spans="1:12" s="7" customFormat="1" ht="14.5" customHeight="1" x14ac:dyDescent="0.35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390" t="s">
        <v>122</v>
      </c>
      <c r="L35" s="390"/>
    </row>
    <row r="36" spans="1:12" s="5" customFormat="1" ht="22" customHeight="1" x14ac:dyDescent="0.3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2" s="5" customFormat="1" ht="22" customHeight="1" x14ac:dyDescent="0.35">
      <c r="A37" s="412" t="s">
        <v>58</v>
      </c>
      <c r="B37" s="412"/>
      <c r="C37" s="412"/>
      <c r="D37" s="412"/>
      <c r="E37" s="412"/>
      <c r="F37" s="412"/>
      <c r="G37" s="412"/>
      <c r="H37" s="412"/>
      <c r="I37" s="43"/>
      <c r="J37" s="43"/>
      <c r="K37" s="43"/>
      <c r="L37" s="43"/>
    </row>
    <row r="38" spans="1:12" s="5" customFormat="1" ht="12.65" customHeight="1" x14ac:dyDescent="0.35">
      <c r="A38" s="413" t="s">
        <v>0</v>
      </c>
      <c r="B38" s="413"/>
      <c r="C38" s="404" t="s">
        <v>6</v>
      </c>
      <c r="D38" s="411" t="s">
        <v>4</v>
      </c>
      <c r="E38" s="411"/>
      <c r="F38" s="411"/>
      <c r="G38" s="411" t="s">
        <v>5</v>
      </c>
      <c r="H38" s="411"/>
      <c r="I38" s="43"/>
      <c r="J38" s="43"/>
      <c r="K38" s="43"/>
      <c r="L38" s="43"/>
    </row>
    <row r="39" spans="1:12" s="5" customFormat="1" ht="12.65" customHeight="1" x14ac:dyDescent="0.35">
      <c r="A39" s="413"/>
      <c r="B39" s="413"/>
      <c r="C39" s="405"/>
      <c r="D39" s="411"/>
      <c r="E39" s="411"/>
      <c r="F39" s="411"/>
      <c r="G39" s="171" t="s">
        <v>45</v>
      </c>
      <c r="H39" s="171" t="s">
        <v>46</v>
      </c>
      <c r="I39" s="43"/>
      <c r="J39" s="43"/>
      <c r="K39" s="43"/>
      <c r="L39" s="43"/>
    </row>
    <row r="40" spans="1:12" ht="16.5" customHeight="1" x14ac:dyDescent="0.25">
      <c r="A40" s="375">
        <v>1</v>
      </c>
      <c r="B40" s="376"/>
      <c r="C40" s="160" t="s">
        <v>184</v>
      </c>
      <c r="D40" s="86" t="s">
        <v>115</v>
      </c>
      <c r="E40" s="90"/>
      <c r="F40" s="91"/>
      <c r="G40" s="152"/>
      <c r="H40" s="152"/>
    </row>
    <row r="41" spans="1:12" ht="48.5" customHeight="1" x14ac:dyDescent="0.25">
      <c r="A41" s="375">
        <v>2</v>
      </c>
      <c r="B41" s="376"/>
      <c r="C41" s="160" t="s">
        <v>185</v>
      </c>
      <c r="D41" s="86" t="s">
        <v>116</v>
      </c>
      <c r="E41" s="90"/>
      <c r="F41" s="91"/>
      <c r="G41" s="152"/>
      <c r="H41" s="152"/>
    </row>
    <row r="42" spans="1:12" ht="36" customHeight="1" x14ac:dyDescent="0.25">
      <c r="A42" s="375">
        <v>3</v>
      </c>
      <c r="B42" s="376"/>
      <c r="C42" s="160" t="s">
        <v>186</v>
      </c>
      <c r="D42" s="86" t="s">
        <v>117</v>
      </c>
      <c r="E42" s="90"/>
      <c r="F42" s="91"/>
      <c r="G42" s="152"/>
      <c r="H42" s="152"/>
    </row>
    <row r="43" spans="1:12" ht="16.5" customHeight="1" x14ac:dyDescent="0.25">
      <c r="A43" s="375">
        <v>4</v>
      </c>
      <c r="B43" s="376"/>
      <c r="C43" s="160" t="s">
        <v>187</v>
      </c>
      <c r="D43" s="86" t="s">
        <v>189</v>
      </c>
      <c r="E43" s="90"/>
      <c r="F43" s="91"/>
      <c r="G43" s="152"/>
      <c r="H43" s="152"/>
    </row>
    <row r="44" spans="1:12" x14ac:dyDescent="0.25">
      <c r="A44" s="375">
        <v>5</v>
      </c>
      <c r="B44" s="376"/>
      <c r="C44" s="160" t="s">
        <v>188</v>
      </c>
      <c r="D44" s="86" t="s">
        <v>119</v>
      </c>
      <c r="E44" s="90"/>
      <c r="F44" s="91"/>
      <c r="G44" s="152"/>
      <c r="H44" s="152"/>
    </row>
  </sheetData>
  <mergeCells count="45">
    <mergeCell ref="A37:H37"/>
    <mergeCell ref="A44:B44"/>
    <mergeCell ref="A1:L1"/>
    <mergeCell ref="A40:B40"/>
    <mergeCell ref="A41:B41"/>
    <mergeCell ref="A42:B42"/>
    <mergeCell ref="A43:B43"/>
    <mergeCell ref="G3:H3"/>
    <mergeCell ref="I3:J3"/>
    <mergeCell ref="K28:L28"/>
    <mergeCell ref="K29:L29"/>
    <mergeCell ref="K34:L34"/>
    <mergeCell ref="K35:L35"/>
    <mergeCell ref="A38:B39"/>
    <mergeCell ref="C38:C39"/>
    <mergeCell ref="D38:F39"/>
    <mergeCell ref="G38:H38"/>
    <mergeCell ref="B11:C11"/>
    <mergeCell ref="E11:F11"/>
    <mergeCell ref="B24:C24"/>
    <mergeCell ref="E24:F24"/>
    <mergeCell ref="A23:C23"/>
    <mergeCell ref="D23:F23"/>
    <mergeCell ref="A20:C20"/>
    <mergeCell ref="D20:F20"/>
    <mergeCell ref="B21:C21"/>
    <mergeCell ref="E21:F21"/>
    <mergeCell ref="B18:C18"/>
    <mergeCell ref="E18:F18"/>
    <mergeCell ref="A13:C13"/>
    <mergeCell ref="D13:F13"/>
    <mergeCell ref="B16:C16"/>
    <mergeCell ref="K3:K4"/>
    <mergeCell ref="L3:L4"/>
    <mergeCell ref="A5:C5"/>
    <mergeCell ref="D5:F5"/>
    <mergeCell ref="A3:C4"/>
    <mergeCell ref="D3:F4"/>
    <mergeCell ref="E16:F16"/>
    <mergeCell ref="A6:C6"/>
    <mergeCell ref="D6:F6"/>
    <mergeCell ref="B7:C7"/>
    <mergeCell ref="E7:F7"/>
    <mergeCell ref="B14:C14"/>
    <mergeCell ref="E14:F14"/>
  </mergeCells>
  <printOptions horizontalCentered="1"/>
  <pageMargins left="0.39370078740157483" right="0.39370078740157483" top="0.59055118110236227" bottom="0.39370078740157483" header="0" footer="0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LKjIP 2024</vt:lpstr>
      <vt:lpstr>POHON KINERJA</vt:lpstr>
      <vt:lpstr>CASCADING</vt:lpstr>
      <vt:lpstr>TABEL TUSAR RENSTRA</vt:lpstr>
      <vt:lpstr>IKU 2024-2026</vt:lpstr>
      <vt:lpstr>TABEL PRO-KE-SUB RENSTRA</vt:lpstr>
      <vt:lpstr>TABEL TUSAR RENJA</vt:lpstr>
      <vt:lpstr>TABEL PROKESUB RENJA</vt:lpstr>
      <vt:lpstr>DPA 2025</vt:lpstr>
      <vt:lpstr>TABEL PK 2025</vt:lpstr>
      <vt:lpstr>RKT 2025</vt:lpstr>
      <vt:lpstr>RENAKSI 2025</vt:lpstr>
      <vt:lpstr>REALISASI RENAKSI TW I 2025</vt:lpstr>
      <vt:lpstr>REALISASI RENAKSI TW II 2025</vt:lpstr>
      <vt:lpstr>REALISASI RENAKSI TW III 2025</vt:lpstr>
      <vt:lpstr>REALISASI RENAKSI TW IV 2025</vt:lpstr>
      <vt:lpstr>MASTER LKjIP 2025</vt:lpstr>
      <vt:lpstr>CASCADING!Print_Titles</vt:lpstr>
      <vt:lpstr>'DPA 2025'!Print_Titles</vt:lpstr>
      <vt:lpstr>'LKjIP 2024'!Print_Titles</vt:lpstr>
      <vt:lpstr>'POHON KINERJA'!Print_Titles</vt:lpstr>
      <vt:lpstr>'REALISASI RENAKSI TW I 2025'!Print_Titles</vt:lpstr>
      <vt:lpstr>'REALISASI RENAKSI TW II 2025'!Print_Titles</vt:lpstr>
      <vt:lpstr>'REALISASI RENAKSI TW III 2025'!Print_Titles</vt:lpstr>
      <vt:lpstr>'REALISASI RENAKSI TW IV 2025'!Print_Titles</vt:lpstr>
      <vt:lpstr>'RENAKSI 2025'!Print_Titles</vt:lpstr>
      <vt:lpstr>'RKT 2025'!Print_Titles</vt:lpstr>
      <vt:lpstr>'TABEL PROKESUB RENJA'!Print_Titles</vt:lpstr>
      <vt:lpstr>'TABEL PRO-KE-SUB RENSTRA'!Print_Titles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Yoga</dc:creator>
  <cp:lastModifiedBy>MyBook PRO K5</cp:lastModifiedBy>
  <cp:lastPrinted>2025-10-15T07:13:13Z</cp:lastPrinted>
  <dcterms:created xsi:type="dcterms:W3CDTF">2024-06-04T01:23:18Z</dcterms:created>
  <dcterms:modified xsi:type="dcterms:W3CDTF">2026-01-26T04:36:14Z</dcterms:modified>
</cp:coreProperties>
</file>